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" yWindow="45" windowWidth="15480" windowHeight="10170" tabRatio="886"/>
  </bookViews>
  <sheets>
    <sheet name="JULY 1,2013 AY" sheetId="46" r:id="rId1"/>
    <sheet name="JULY 1, 2013 12 MONTH" sheetId="47" r:id="rId2"/>
    <sheet name="JULY 1, 2013 CHAIR AY" sheetId="49" r:id="rId3"/>
    <sheet name="JULY 1, 2013 CHAIR 12 MONTH" sheetId="48" r:id="rId4"/>
    <sheet name="History of Salaries Increases" sheetId="18" r:id="rId5"/>
    <sheet name="JULY 1,2010 AY" sheetId="41" r:id="rId6"/>
    <sheet name="JULY 1, 2010 12 MONTH" sheetId="42" r:id="rId7"/>
    <sheet name="JULY 1, 2010 CHAIR AY" sheetId="44" r:id="rId8"/>
    <sheet name="JULY 1, 2010 CHAIR 12 MONTH1" sheetId="45" r:id="rId9"/>
    <sheet name="JULY 1, 2008 AY" sheetId="40" r:id="rId10"/>
    <sheet name="JULY 1, 2008 12 MONTH" sheetId="39" r:id="rId11"/>
    <sheet name="JULY 1, 2008 CHAIR AY" sheetId="38" r:id="rId12"/>
    <sheet name="JULY 1, 2008 CHAIR 12 MONTH" sheetId="37" r:id="rId13"/>
    <sheet name="JULY 1, 2007 AY" sheetId="31" r:id="rId14"/>
    <sheet name="JULY 1, 2007 12 MONTH" sheetId="30" r:id="rId15"/>
    <sheet name="JULY 1, 2007 CHAIR AY" sheetId="33" r:id="rId16"/>
    <sheet name="JULY 1, 2007 CHAIR 12 MONTH" sheetId="32" r:id="rId17"/>
    <sheet name="JULY 1, 2006 AY" sheetId="35" r:id="rId18"/>
    <sheet name="JULY 1, 2006 12 MONTH" sheetId="36" r:id="rId19"/>
    <sheet name="JULY 1, 2006 CHAIR AY" sheetId="29" r:id="rId20"/>
    <sheet name="JULY 1, 2006 CHAIR 12 MONTH" sheetId="28" r:id="rId21"/>
    <sheet name="JULY 1, 2005 AY" sheetId="24" r:id="rId22"/>
    <sheet name="JULY 1, 2005 12 MONTH" sheetId="25" r:id="rId23"/>
    <sheet name="JULY 1, 2005 CHAIR AY" sheetId="26" r:id="rId24"/>
    <sheet name="JULY 1, 2005 CHAIR 12 MONTH" sheetId="27" r:id="rId25"/>
    <sheet name="JULY 1, 2002 AY" sheetId="21" r:id="rId26"/>
    <sheet name="JULY 1, 2002 12 MONTH" sheetId="19" r:id="rId27"/>
    <sheet name="JULY 1, 2002 CHAIR AY" sheetId="23" r:id="rId28"/>
    <sheet name="JULY 1, 2002 CHAIR 12 MONTH" sheetId="22" r:id="rId29"/>
    <sheet name="APRIL 1, 2002 AY" sheetId="16" r:id="rId30"/>
    <sheet name="APRIL 1, 2002 12 MONTH" sheetId="17" r:id="rId31"/>
    <sheet name="JULY 1, 2000 AY" sheetId="4" r:id="rId32"/>
    <sheet name="JULY 1, 2000 12 MONTH" sheetId="15" r:id="rId33"/>
    <sheet name="JULY 1, 1999 AY " sheetId="5" r:id="rId34"/>
    <sheet name="JULY 1, 1999 12 MONTH" sheetId="10" r:id="rId35"/>
    <sheet name="SEPT 1, 1998 AY" sheetId="6" r:id="rId36"/>
    <sheet name="SEPT 1, 1998 12 MONTH" sheetId="11" r:id="rId37"/>
    <sheet name="JULY 1, 1997 AY" sheetId="7" r:id="rId38"/>
    <sheet name="JULY 1, 1997 12 MONTH" sheetId="12" r:id="rId39"/>
    <sheet name="JULY 1, 1996 AY" sheetId="8" r:id="rId40"/>
    <sheet name="JULY 1, 1996 12 MONTH" sheetId="13" r:id="rId41"/>
    <sheet name="JULY 1, 1995 AY" sheetId="9" r:id="rId42"/>
    <sheet name="JULY 1, 1995 12 MONTH" sheetId="14" r:id="rId43"/>
  </sheets>
  <definedNames>
    <definedName name="_xlnm.Print_Area" localSheetId="29">'APRIL 1, 2002 AY'!$H$1:$X$56</definedName>
    <definedName name="_xlnm.Print_Area" localSheetId="4">'History of Salaries Increases'!$A$1:$G$31</definedName>
    <definedName name="_xlnm.Print_Area" localSheetId="33">'JULY 1, 1999 AY '!$F$1:$W$56</definedName>
    <definedName name="_xlnm.Print_Area" localSheetId="31">'JULY 1, 2000 AY'!$G$1:$X$56</definedName>
    <definedName name="_xlnm.Print_Area" localSheetId="25">'JULY 1, 2002 AY'!$I$1:$Y$56</definedName>
    <definedName name="_xlnm.Print_Area" localSheetId="28">'JULY 1, 2002 CHAIR 12 MONTH'!$F$1:$L$45</definedName>
    <definedName name="_xlnm.Print_Area" localSheetId="35">'SEPT 1, 1998 AY'!$E$1:$AH$56</definedName>
    <definedName name="_xlnm.Print_Titles" localSheetId="4">'History of Salaries Increases'!$1:$2</definedName>
  </definedNames>
  <calcPr calcId="145621" concurrentCalc="0"/>
</workbook>
</file>

<file path=xl/calcChain.xml><?xml version="1.0" encoding="utf-8"?>
<calcChain xmlns="http://schemas.openxmlformats.org/spreadsheetml/2006/main">
  <c r="D55" i="17" l="1"/>
  <c r="E55" i="17"/>
  <c r="F55" i="17"/>
  <c r="G55" i="17"/>
  <c r="D54" i="17"/>
  <c r="E54" i="17"/>
  <c r="F54" i="17"/>
  <c r="G54" i="17"/>
  <c r="D53" i="17"/>
  <c r="E53" i="17"/>
  <c r="F53" i="17"/>
  <c r="G53" i="17"/>
  <c r="D52" i="17"/>
  <c r="E52" i="17"/>
  <c r="F52" i="17"/>
  <c r="G52" i="17"/>
  <c r="D51" i="17"/>
  <c r="E51" i="17"/>
  <c r="F51" i="17"/>
  <c r="G51" i="17"/>
  <c r="D50" i="17"/>
  <c r="E50" i="17"/>
  <c r="F50" i="17"/>
  <c r="G50" i="17"/>
  <c r="D49" i="17"/>
  <c r="E49" i="17"/>
  <c r="F49" i="17"/>
  <c r="G49" i="17"/>
  <c r="D48" i="17"/>
  <c r="E48" i="17"/>
  <c r="F48" i="17"/>
  <c r="G48" i="17"/>
  <c r="D47" i="17"/>
  <c r="E47" i="17"/>
  <c r="F47" i="17"/>
  <c r="G47" i="17"/>
  <c r="D46" i="17"/>
  <c r="E46" i="17"/>
  <c r="F46" i="17"/>
  <c r="G46" i="17"/>
  <c r="D45" i="17"/>
  <c r="E45" i="17"/>
  <c r="F45" i="17"/>
  <c r="G45" i="17"/>
  <c r="D44" i="17"/>
  <c r="E44" i="17"/>
  <c r="F44" i="17"/>
  <c r="G44" i="17"/>
  <c r="D43" i="17"/>
  <c r="E43" i="17"/>
  <c r="F43" i="17"/>
  <c r="G43" i="17"/>
  <c r="D42" i="17"/>
  <c r="E42" i="17"/>
  <c r="F42" i="17"/>
  <c r="G42" i="17"/>
  <c r="D41" i="17"/>
  <c r="E41" i="17"/>
  <c r="F41" i="17"/>
  <c r="G41" i="17"/>
  <c r="D40" i="17"/>
  <c r="E40" i="17"/>
  <c r="F40" i="17"/>
  <c r="G40" i="17"/>
  <c r="D39" i="17"/>
  <c r="E39" i="17"/>
  <c r="F39" i="17"/>
  <c r="G39" i="17"/>
  <c r="D38" i="17"/>
  <c r="E38" i="17"/>
  <c r="F38" i="17"/>
  <c r="G38" i="17"/>
  <c r="D37" i="17"/>
  <c r="E37" i="17"/>
  <c r="F37" i="17"/>
  <c r="G37" i="17"/>
  <c r="D36" i="17"/>
  <c r="E36" i="17"/>
  <c r="F36" i="17"/>
  <c r="G36" i="17"/>
  <c r="D35" i="17"/>
  <c r="E35" i="17"/>
  <c r="F35" i="17"/>
  <c r="G35" i="17"/>
  <c r="D34" i="17"/>
  <c r="E34" i="17"/>
  <c r="F34" i="17"/>
  <c r="G34" i="17"/>
  <c r="D33" i="17"/>
  <c r="E33" i="17"/>
  <c r="F33" i="17"/>
  <c r="G33" i="17"/>
  <c r="D32" i="17"/>
  <c r="E32" i="17"/>
  <c r="F32" i="17"/>
  <c r="G32" i="17"/>
  <c r="D31" i="17"/>
  <c r="E31" i="17"/>
  <c r="F31" i="17"/>
  <c r="G31" i="17"/>
  <c r="D30" i="17"/>
  <c r="E30" i="17"/>
  <c r="F30" i="17"/>
  <c r="G30" i="17"/>
  <c r="D29" i="17"/>
  <c r="E29" i="17"/>
  <c r="F29" i="17"/>
  <c r="G29" i="17"/>
  <c r="D28" i="17"/>
  <c r="E28" i="17"/>
  <c r="F28" i="17"/>
  <c r="G28" i="17"/>
  <c r="D27" i="17"/>
  <c r="E27" i="17"/>
  <c r="F27" i="17"/>
  <c r="G27" i="17"/>
  <c r="D26" i="17"/>
  <c r="E26" i="17"/>
  <c r="F26" i="17"/>
  <c r="G26" i="17"/>
  <c r="D25" i="17"/>
  <c r="E25" i="17"/>
  <c r="F25" i="17"/>
  <c r="G25" i="17"/>
  <c r="D24" i="17"/>
  <c r="E24" i="17"/>
  <c r="F24" i="17"/>
  <c r="G24" i="17"/>
  <c r="D23" i="17"/>
  <c r="E23" i="17"/>
  <c r="F23" i="17"/>
  <c r="G23" i="17"/>
  <c r="D22" i="17"/>
  <c r="E22" i="17"/>
  <c r="F22" i="17"/>
  <c r="G22" i="17"/>
  <c r="D21" i="17"/>
  <c r="E21" i="17"/>
  <c r="F21" i="17"/>
  <c r="G21" i="17"/>
  <c r="D20" i="17"/>
  <c r="E20" i="17"/>
  <c r="F20" i="17"/>
  <c r="G20" i="17"/>
  <c r="D19" i="17"/>
  <c r="E19" i="17"/>
  <c r="F19" i="17"/>
  <c r="G19" i="17"/>
  <c r="D18" i="17"/>
  <c r="E18" i="17"/>
  <c r="F18" i="17"/>
  <c r="G18" i="17"/>
  <c r="D17" i="17"/>
  <c r="E17" i="17"/>
  <c r="F17" i="17"/>
  <c r="G17" i="17"/>
  <c r="D16" i="17"/>
  <c r="E16" i="17"/>
  <c r="F16" i="17"/>
  <c r="G16" i="17"/>
  <c r="D15" i="17"/>
  <c r="E15" i="17"/>
  <c r="F15" i="17"/>
  <c r="G15" i="17"/>
  <c r="D14" i="17"/>
  <c r="E14" i="17"/>
  <c r="F14" i="17"/>
  <c r="G14" i="17"/>
  <c r="D13" i="17"/>
  <c r="E13" i="17"/>
  <c r="F13" i="17"/>
  <c r="G13" i="17"/>
  <c r="D12" i="17"/>
  <c r="E12" i="17"/>
  <c r="F12" i="17"/>
  <c r="G12" i="17"/>
  <c r="D11" i="17"/>
  <c r="E11" i="17"/>
  <c r="F11" i="17"/>
  <c r="G11" i="17"/>
  <c r="D10" i="17"/>
  <c r="E10" i="17"/>
  <c r="F10" i="17"/>
  <c r="G10" i="17"/>
  <c r="D9" i="17"/>
  <c r="E9" i="17"/>
  <c r="F9" i="17"/>
  <c r="G9" i="17"/>
  <c r="D8" i="17"/>
  <c r="E8" i="17"/>
  <c r="F8" i="17"/>
  <c r="G8" i="17"/>
  <c r="D7" i="17"/>
  <c r="E7" i="17"/>
  <c r="F7" i="17"/>
  <c r="G7" i="17"/>
  <c r="D6" i="17"/>
  <c r="E6" i="17"/>
  <c r="F6" i="17"/>
  <c r="G6" i="17"/>
  <c r="D55" i="16"/>
  <c r="E55" i="16"/>
  <c r="F55" i="16"/>
  <c r="G55" i="16"/>
  <c r="X55" i="16"/>
  <c r="D54" i="16"/>
  <c r="E54" i="16"/>
  <c r="F54" i="16"/>
  <c r="G54" i="16"/>
  <c r="X54" i="16"/>
  <c r="D53" i="16"/>
  <c r="E53" i="16"/>
  <c r="F53" i="16"/>
  <c r="G53" i="16"/>
  <c r="X53" i="16"/>
  <c r="D52" i="16"/>
  <c r="E52" i="16"/>
  <c r="F52" i="16"/>
  <c r="G52" i="16"/>
  <c r="X52" i="16"/>
  <c r="D51" i="16"/>
  <c r="E51" i="16"/>
  <c r="F51" i="16"/>
  <c r="G51" i="16"/>
  <c r="X51" i="16"/>
  <c r="D50" i="16"/>
  <c r="E50" i="16"/>
  <c r="F50" i="16"/>
  <c r="G50" i="16"/>
  <c r="X50" i="16"/>
  <c r="D49" i="16"/>
  <c r="E49" i="16"/>
  <c r="F49" i="16"/>
  <c r="G49" i="16"/>
  <c r="X49" i="16"/>
  <c r="D48" i="16"/>
  <c r="E48" i="16"/>
  <c r="F48" i="16"/>
  <c r="G48" i="16"/>
  <c r="X48" i="16"/>
  <c r="D47" i="16"/>
  <c r="E47" i="16"/>
  <c r="F47" i="16"/>
  <c r="G47" i="16"/>
  <c r="X47" i="16"/>
  <c r="D46" i="16"/>
  <c r="E46" i="16"/>
  <c r="F46" i="16"/>
  <c r="G46" i="16"/>
  <c r="X46" i="16"/>
  <c r="D45" i="16"/>
  <c r="E45" i="16"/>
  <c r="F45" i="16"/>
  <c r="G45" i="16"/>
  <c r="X45" i="16"/>
  <c r="D44" i="16"/>
  <c r="E44" i="16"/>
  <c r="F44" i="16"/>
  <c r="G44" i="16"/>
  <c r="X44" i="16"/>
  <c r="D43" i="16"/>
  <c r="E43" i="16"/>
  <c r="F43" i="16"/>
  <c r="G43" i="16"/>
  <c r="X43" i="16"/>
  <c r="D42" i="16"/>
  <c r="E42" i="16"/>
  <c r="F42" i="16"/>
  <c r="G42" i="16"/>
  <c r="X42" i="16"/>
  <c r="D41" i="16"/>
  <c r="E41" i="16"/>
  <c r="F41" i="16"/>
  <c r="G41" i="16"/>
  <c r="X41" i="16"/>
  <c r="D40" i="16"/>
  <c r="E40" i="16"/>
  <c r="F40" i="16"/>
  <c r="G40" i="16"/>
  <c r="X40" i="16"/>
  <c r="D39" i="16"/>
  <c r="E39" i="16"/>
  <c r="F39" i="16"/>
  <c r="G39" i="16"/>
  <c r="X39" i="16"/>
  <c r="D38" i="16"/>
  <c r="E38" i="16"/>
  <c r="F38" i="16"/>
  <c r="G38" i="16"/>
  <c r="X38" i="16"/>
  <c r="D37" i="16"/>
  <c r="E37" i="16"/>
  <c r="F37" i="16"/>
  <c r="G37" i="16"/>
  <c r="X37" i="16"/>
  <c r="D36" i="16"/>
  <c r="E36" i="16"/>
  <c r="F36" i="16"/>
  <c r="G36" i="16"/>
  <c r="X36" i="16"/>
  <c r="D35" i="16"/>
  <c r="E35" i="16"/>
  <c r="F35" i="16"/>
  <c r="G35" i="16"/>
  <c r="X35" i="16"/>
  <c r="D34" i="16"/>
  <c r="E34" i="16"/>
  <c r="F34" i="16"/>
  <c r="G34" i="16"/>
  <c r="X34" i="16"/>
  <c r="D33" i="16"/>
  <c r="E33" i="16"/>
  <c r="F33" i="16"/>
  <c r="G33" i="16"/>
  <c r="X33" i="16"/>
  <c r="D32" i="16"/>
  <c r="E32" i="16"/>
  <c r="F32" i="16"/>
  <c r="G32" i="16"/>
  <c r="X32" i="16"/>
  <c r="D31" i="16"/>
  <c r="E31" i="16"/>
  <c r="F31" i="16"/>
  <c r="G31" i="16"/>
  <c r="D30" i="16"/>
  <c r="E30" i="16"/>
  <c r="F30" i="16"/>
  <c r="G30" i="16"/>
  <c r="D29" i="16"/>
  <c r="E29" i="16"/>
  <c r="F29" i="16"/>
  <c r="G29" i="16"/>
  <c r="D28" i="16"/>
  <c r="E28" i="16"/>
  <c r="F28" i="16"/>
  <c r="G28" i="16"/>
  <c r="D27" i="16"/>
  <c r="E27" i="16"/>
  <c r="F27" i="16"/>
  <c r="G27" i="16"/>
  <c r="D26" i="16"/>
  <c r="E26" i="16"/>
  <c r="F26" i="16"/>
  <c r="G26" i="16"/>
  <c r="D25" i="16"/>
  <c r="E25" i="16"/>
  <c r="F25" i="16"/>
  <c r="G25" i="16"/>
  <c r="D24" i="16"/>
  <c r="E24" i="16"/>
  <c r="F24" i="16"/>
  <c r="G24" i="16"/>
  <c r="D23" i="16"/>
  <c r="E23" i="16"/>
  <c r="F23" i="16"/>
  <c r="G23" i="16"/>
  <c r="D22" i="16"/>
  <c r="E22" i="16"/>
  <c r="F22" i="16"/>
  <c r="G22" i="16"/>
  <c r="D21" i="16"/>
  <c r="E21" i="16"/>
  <c r="F21" i="16"/>
  <c r="G21" i="16"/>
  <c r="D20" i="16"/>
  <c r="E20" i="16"/>
  <c r="F20" i="16"/>
  <c r="G20" i="16"/>
  <c r="D19" i="16"/>
  <c r="E19" i="16"/>
  <c r="F19" i="16"/>
  <c r="G19" i="16"/>
  <c r="D18" i="16"/>
  <c r="E18" i="16"/>
  <c r="F18" i="16"/>
  <c r="G18" i="16"/>
  <c r="D17" i="16"/>
  <c r="E17" i="16"/>
  <c r="F17" i="16"/>
  <c r="G17" i="16"/>
  <c r="D16" i="16"/>
  <c r="E16" i="16"/>
  <c r="F16" i="16"/>
  <c r="G16" i="16"/>
  <c r="D15" i="16"/>
  <c r="E15" i="16"/>
  <c r="F15" i="16"/>
  <c r="G15" i="16"/>
  <c r="D14" i="16"/>
  <c r="E14" i="16"/>
  <c r="F14" i="16"/>
  <c r="G14" i="16"/>
  <c r="D13" i="16"/>
  <c r="E13" i="16"/>
  <c r="F13" i="16"/>
  <c r="G13" i="16"/>
  <c r="D12" i="16"/>
  <c r="E12" i="16"/>
  <c r="F12" i="16"/>
  <c r="G12" i="16"/>
  <c r="D11" i="16"/>
  <c r="E11" i="16"/>
  <c r="F11" i="16"/>
  <c r="G11" i="16"/>
  <c r="D10" i="16"/>
  <c r="E10" i="16"/>
  <c r="F10" i="16"/>
  <c r="G10" i="16"/>
  <c r="D9" i="16"/>
  <c r="E9" i="16"/>
  <c r="F9" i="16"/>
  <c r="G9" i="16"/>
  <c r="D8" i="16"/>
  <c r="E8" i="16"/>
  <c r="F8" i="16"/>
  <c r="G8" i="16"/>
  <c r="D7" i="16"/>
  <c r="E7" i="16"/>
  <c r="F7" i="16"/>
  <c r="G7" i="16"/>
  <c r="D6" i="16"/>
  <c r="E6" i="16"/>
  <c r="F6" i="16"/>
  <c r="G6" i="16"/>
  <c r="W55" i="16"/>
  <c r="W54" i="16"/>
  <c r="W53" i="16"/>
  <c r="W52" i="16"/>
  <c r="W51" i="16"/>
  <c r="W50" i="16"/>
  <c r="W49" i="16"/>
  <c r="W48" i="16"/>
  <c r="W47" i="16"/>
  <c r="W46" i="16"/>
  <c r="W45" i="16"/>
  <c r="W44" i="16"/>
  <c r="W43" i="16"/>
  <c r="W42" i="16"/>
  <c r="W41" i="16"/>
  <c r="W40" i="16"/>
  <c r="W39" i="16"/>
  <c r="W38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1" i="14"/>
  <c r="O10" i="14"/>
  <c r="O9" i="14"/>
  <c r="O8" i="14"/>
  <c r="O7" i="14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1" i="9"/>
  <c r="O10" i="9"/>
  <c r="O9" i="9"/>
  <c r="O8" i="9"/>
  <c r="O7" i="9"/>
  <c r="X55" i="13"/>
  <c r="X54" i="13"/>
  <c r="X53" i="13"/>
  <c r="X52" i="13"/>
  <c r="U51" i="13"/>
  <c r="W51" i="13"/>
  <c r="U50" i="13"/>
  <c r="W50" i="13"/>
  <c r="U49" i="13"/>
  <c r="W49" i="13"/>
  <c r="U48" i="13"/>
  <c r="W48" i="13"/>
  <c r="U47" i="13"/>
  <c r="W47" i="13"/>
  <c r="U46" i="13"/>
  <c r="W46" i="13"/>
  <c r="U45" i="13"/>
  <c r="W45" i="13"/>
  <c r="U44" i="13"/>
  <c r="W44" i="13"/>
  <c r="U43" i="13"/>
  <c r="W43" i="13"/>
  <c r="U42" i="13"/>
  <c r="W42" i="13"/>
  <c r="U41" i="13"/>
  <c r="W41" i="13"/>
  <c r="U40" i="13"/>
  <c r="W40" i="13"/>
  <c r="U39" i="13"/>
  <c r="W39" i="13"/>
  <c r="U38" i="13"/>
  <c r="W38" i="13"/>
  <c r="Q49" i="13"/>
  <c r="R49" i="13"/>
  <c r="Q48" i="13"/>
  <c r="R48" i="13"/>
  <c r="Q47" i="13"/>
  <c r="R47" i="13"/>
  <c r="Q46" i="13"/>
  <c r="R46" i="13"/>
  <c r="Q45" i="13"/>
  <c r="R45" i="13"/>
  <c r="Q44" i="13"/>
  <c r="R44" i="13"/>
  <c r="Q43" i="13"/>
  <c r="R43" i="13"/>
  <c r="Q42" i="13"/>
  <c r="R42" i="13"/>
  <c r="Q41" i="13"/>
  <c r="R41" i="13"/>
  <c r="Q40" i="13"/>
  <c r="R40" i="13"/>
  <c r="Q39" i="13"/>
  <c r="R39" i="13"/>
  <c r="Q38" i="13"/>
  <c r="R38" i="13"/>
  <c r="Q37" i="13"/>
  <c r="R37" i="13"/>
  <c r="Q36" i="13"/>
  <c r="R36" i="13"/>
  <c r="Q35" i="13"/>
  <c r="R35" i="13"/>
  <c r="Q34" i="13"/>
  <c r="R34" i="13"/>
  <c r="Q33" i="13"/>
  <c r="R33" i="13"/>
  <c r="Q32" i="13"/>
  <c r="R32" i="13"/>
  <c r="Q31" i="13"/>
  <c r="R31" i="13"/>
  <c r="Q30" i="13"/>
  <c r="R30" i="13"/>
  <c r="Q29" i="13"/>
  <c r="R29" i="13"/>
  <c r="Q28" i="13"/>
  <c r="R28" i="13"/>
  <c r="X13" i="13"/>
  <c r="X12" i="13"/>
  <c r="X11" i="13"/>
  <c r="X51" i="13"/>
  <c r="X50" i="13"/>
  <c r="X49" i="13"/>
  <c r="X48" i="13"/>
  <c r="X47" i="13"/>
  <c r="X46" i="13"/>
  <c r="N45" i="13"/>
  <c r="X45" i="13"/>
  <c r="N44" i="13"/>
  <c r="X44" i="13"/>
  <c r="N43" i="13"/>
  <c r="X43" i="13"/>
  <c r="N42" i="13"/>
  <c r="X42" i="13"/>
  <c r="N41" i="13"/>
  <c r="X41" i="13"/>
  <c r="N40" i="13"/>
  <c r="X40" i="13"/>
  <c r="N39" i="13"/>
  <c r="X39" i="13"/>
  <c r="N38" i="13"/>
  <c r="X38" i="13"/>
  <c r="N37" i="13"/>
  <c r="X37" i="13"/>
  <c r="N36" i="13"/>
  <c r="X36" i="13"/>
  <c r="N35" i="13"/>
  <c r="X35" i="13"/>
  <c r="N34" i="13"/>
  <c r="X34" i="13"/>
  <c r="N33" i="13"/>
  <c r="X33" i="13"/>
  <c r="N32" i="13"/>
  <c r="X32" i="13"/>
  <c r="N31" i="13"/>
  <c r="X31" i="13"/>
  <c r="N30" i="13"/>
  <c r="X30" i="13"/>
  <c r="N29" i="13"/>
  <c r="X29" i="13"/>
  <c r="N28" i="13"/>
  <c r="X28" i="13"/>
  <c r="N27" i="13"/>
  <c r="X27" i="13"/>
  <c r="N26" i="13"/>
  <c r="X26" i="13"/>
  <c r="N25" i="13"/>
  <c r="X25" i="13"/>
  <c r="N24" i="13"/>
  <c r="X24" i="13"/>
  <c r="N23" i="13"/>
  <c r="X23" i="13"/>
  <c r="N22" i="13"/>
  <c r="X22" i="13"/>
  <c r="H21" i="13"/>
  <c r="X21" i="13"/>
  <c r="H20" i="13"/>
  <c r="X20" i="13"/>
  <c r="H19" i="13"/>
  <c r="X19" i="13"/>
  <c r="H18" i="13"/>
  <c r="X18" i="13"/>
  <c r="H17" i="13"/>
  <c r="X17" i="13"/>
  <c r="H16" i="13"/>
  <c r="X16" i="13"/>
  <c r="H15" i="13"/>
  <c r="X15" i="13"/>
  <c r="H14" i="13"/>
  <c r="X14" i="13"/>
  <c r="E10" i="13"/>
  <c r="X10" i="13"/>
  <c r="E9" i="13"/>
  <c r="X9" i="13"/>
  <c r="E8" i="13"/>
  <c r="X8" i="13"/>
  <c r="E7" i="13"/>
  <c r="X7" i="13"/>
  <c r="E6" i="13"/>
  <c r="X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H2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0" i="13"/>
  <c r="V9" i="13"/>
  <c r="V8" i="13"/>
  <c r="V7" i="13"/>
  <c r="V6" i="13"/>
  <c r="X55" i="8"/>
  <c r="X54" i="8"/>
  <c r="X53" i="8"/>
  <c r="X52" i="8"/>
  <c r="W51" i="8"/>
  <c r="W50" i="8"/>
  <c r="W49" i="8"/>
  <c r="W48" i="8"/>
  <c r="W47" i="8"/>
  <c r="U46" i="8"/>
  <c r="W46" i="8"/>
  <c r="U45" i="8"/>
  <c r="W45" i="8"/>
  <c r="U44" i="8"/>
  <c r="W44" i="8"/>
  <c r="U43" i="8"/>
  <c r="W43" i="8"/>
  <c r="U42" i="8"/>
  <c r="W42" i="8"/>
  <c r="U41" i="8"/>
  <c r="W41" i="8"/>
  <c r="U40" i="8"/>
  <c r="W40" i="8"/>
  <c r="U39" i="8"/>
  <c r="W39" i="8"/>
  <c r="U38" i="8"/>
  <c r="W38" i="8"/>
  <c r="R49" i="8"/>
  <c r="R48" i="8"/>
  <c r="R47" i="8"/>
  <c r="Q46" i="8"/>
  <c r="R46" i="8"/>
  <c r="Q45" i="8"/>
  <c r="R45" i="8"/>
  <c r="Q44" i="8"/>
  <c r="R44" i="8"/>
  <c r="Q43" i="8"/>
  <c r="R43" i="8"/>
  <c r="Q42" i="8"/>
  <c r="R42" i="8"/>
  <c r="Q41" i="8"/>
  <c r="R41" i="8"/>
  <c r="Q40" i="8"/>
  <c r="R40" i="8"/>
  <c r="Q39" i="8"/>
  <c r="R39" i="8"/>
  <c r="Q38" i="8"/>
  <c r="R38" i="8"/>
  <c r="Q37" i="8"/>
  <c r="R37" i="8"/>
  <c r="Q36" i="8"/>
  <c r="R36" i="8"/>
  <c r="Q35" i="8"/>
  <c r="R35" i="8"/>
  <c r="Q34" i="8"/>
  <c r="R34" i="8"/>
  <c r="Q33" i="8"/>
  <c r="R33" i="8"/>
  <c r="Q32" i="8"/>
  <c r="R32" i="8"/>
  <c r="Q31" i="8"/>
  <c r="R31" i="8"/>
  <c r="Q30" i="8"/>
  <c r="R30" i="8"/>
  <c r="Q29" i="8"/>
  <c r="R29" i="8"/>
  <c r="Q28" i="8"/>
  <c r="R28" i="8"/>
  <c r="X13" i="8"/>
  <c r="X12" i="8"/>
  <c r="X11" i="8"/>
  <c r="X51" i="8"/>
  <c r="X50" i="8"/>
  <c r="X49" i="8"/>
  <c r="X48" i="8"/>
  <c r="X47" i="8"/>
  <c r="X46" i="8"/>
  <c r="N45" i="8"/>
  <c r="X45" i="8"/>
  <c r="N44" i="8"/>
  <c r="X44" i="8"/>
  <c r="N43" i="8"/>
  <c r="X43" i="8"/>
  <c r="N42" i="8"/>
  <c r="X42" i="8"/>
  <c r="N41" i="8"/>
  <c r="X41" i="8"/>
  <c r="N40" i="8"/>
  <c r="X40" i="8"/>
  <c r="N39" i="8"/>
  <c r="X39" i="8"/>
  <c r="N38" i="8"/>
  <c r="X38" i="8"/>
  <c r="N37" i="8"/>
  <c r="X37" i="8"/>
  <c r="N36" i="8"/>
  <c r="X36" i="8"/>
  <c r="N35" i="8"/>
  <c r="X35" i="8"/>
  <c r="N34" i="8"/>
  <c r="X34" i="8"/>
  <c r="N33" i="8"/>
  <c r="X33" i="8"/>
  <c r="N32" i="8"/>
  <c r="X32" i="8"/>
  <c r="N31" i="8"/>
  <c r="X31" i="8"/>
  <c r="N30" i="8"/>
  <c r="X30" i="8"/>
  <c r="N29" i="8"/>
  <c r="X29" i="8"/>
  <c r="N28" i="8"/>
  <c r="X28" i="8"/>
  <c r="N27" i="8"/>
  <c r="X27" i="8"/>
  <c r="N26" i="8"/>
  <c r="X26" i="8"/>
  <c r="N25" i="8"/>
  <c r="X25" i="8"/>
  <c r="N24" i="8"/>
  <c r="X24" i="8"/>
  <c r="N23" i="8"/>
  <c r="X23" i="8"/>
  <c r="N22" i="8"/>
  <c r="X22" i="8"/>
  <c r="H21" i="8"/>
  <c r="X21" i="8"/>
  <c r="H20" i="8"/>
  <c r="X20" i="8"/>
  <c r="H19" i="8"/>
  <c r="X19" i="8"/>
  <c r="H18" i="8"/>
  <c r="X18" i="8"/>
  <c r="H17" i="8"/>
  <c r="X17" i="8"/>
  <c r="H16" i="8"/>
  <c r="X16" i="8"/>
  <c r="H15" i="8"/>
  <c r="X15" i="8"/>
  <c r="H14" i="8"/>
  <c r="X14" i="8"/>
  <c r="E10" i="8"/>
  <c r="X10" i="8"/>
  <c r="E9" i="8"/>
  <c r="X9" i="8"/>
  <c r="E8" i="8"/>
  <c r="X8" i="8"/>
  <c r="E7" i="8"/>
  <c r="X7" i="8"/>
  <c r="E6" i="8"/>
  <c r="X6" i="8"/>
  <c r="V6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18" i="8"/>
  <c r="H2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0" i="8"/>
  <c r="V9" i="8"/>
  <c r="V8" i="8"/>
  <c r="V7" i="8"/>
  <c r="V47" i="12"/>
  <c r="AE55" i="12"/>
  <c r="AF55" i="12"/>
  <c r="AE54" i="12"/>
  <c r="AF54" i="12"/>
  <c r="AE53" i="12"/>
  <c r="AF53" i="12"/>
  <c r="AE52" i="12"/>
  <c r="AF52" i="12"/>
  <c r="AE51" i="12"/>
  <c r="AF51" i="12"/>
  <c r="AE50" i="12"/>
  <c r="AF50" i="12"/>
  <c r="AE49" i="12"/>
  <c r="AF49" i="12"/>
  <c r="AE48" i="12"/>
  <c r="AF48" i="12"/>
  <c r="AE47" i="12"/>
  <c r="AF47" i="12"/>
  <c r="AE46" i="12"/>
  <c r="AF46" i="12"/>
  <c r="N45" i="12"/>
  <c r="AF45" i="12"/>
  <c r="N44" i="12"/>
  <c r="AF44" i="12"/>
  <c r="N43" i="12"/>
  <c r="AF43" i="12"/>
  <c r="N42" i="12"/>
  <c r="AF42" i="12"/>
  <c r="N41" i="12"/>
  <c r="AF41" i="12"/>
  <c r="N40" i="12"/>
  <c r="AF40" i="12"/>
  <c r="N39" i="12"/>
  <c r="AF39" i="12"/>
  <c r="N38" i="12"/>
  <c r="AF38" i="12"/>
  <c r="N37" i="12"/>
  <c r="AF37" i="12"/>
  <c r="N36" i="12"/>
  <c r="AF36" i="12"/>
  <c r="N35" i="12"/>
  <c r="AF35" i="12"/>
  <c r="N34" i="12"/>
  <c r="AF34" i="12"/>
  <c r="N33" i="12"/>
  <c r="AF33" i="12"/>
  <c r="N32" i="12"/>
  <c r="AF32" i="12"/>
  <c r="N31" i="12"/>
  <c r="AF31" i="12"/>
  <c r="N30" i="12"/>
  <c r="AF30" i="12"/>
  <c r="N29" i="12"/>
  <c r="AF29" i="12"/>
  <c r="N28" i="12"/>
  <c r="AF28" i="12"/>
  <c r="J27" i="12"/>
  <c r="AF27" i="12"/>
  <c r="J26" i="12"/>
  <c r="AF26" i="12"/>
  <c r="J25" i="12"/>
  <c r="AF25" i="12"/>
  <c r="J24" i="12"/>
  <c r="AF24" i="12"/>
  <c r="J23" i="12"/>
  <c r="AF23" i="12"/>
  <c r="J22" i="12"/>
  <c r="AF22" i="12"/>
  <c r="J21" i="12"/>
  <c r="AF21" i="12"/>
  <c r="J20" i="12"/>
  <c r="AF20" i="12"/>
  <c r="J19" i="12"/>
  <c r="AF19" i="12"/>
  <c r="J18" i="12"/>
  <c r="AF18" i="12"/>
  <c r="J17" i="12"/>
  <c r="AF17" i="12"/>
  <c r="J16" i="12"/>
  <c r="AF16" i="12"/>
  <c r="J15" i="12"/>
  <c r="AF15" i="12"/>
  <c r="J14" i="12"/>
  <c r="AF14" i="12"/>
  <c r="F13" i="12"/>
  <c r="AF13" i="12"/>
  <c r="F12" i="12"/>
  <c r="AF12" i="12"/>
  <c r="F11" i="12"/>
  <c r="AF11" i="12"/>
  <c r="F10" i="12"/>
  <c r="AF10" i="12"/>
  <c r="F9" i="12"/>
  <c r="AF9" i="12"/>
  <c r="F8" i="12"/>
  <c r="AF8" i="12"/>
  <c r="F7" i="12"/>
  <c r="AF7" i="12"/>
  <c r="F6" i="12"/>
  <c r="AF6" i="12"/>
  <c r="AE45" i="12"/>
  <c r="AE44" i="12"/>
  <c r="AE43" i="12"/>
  <c r="AE42" i="12"/>
  <c r="AE41" i="12"/>
  <c r="AE40" i="12"/>
  <c r="AE39" i="12"/>
  <c r="AE38" i="12"/>
  <c r="AC51" i="12"/>
  <c r="AC50" i="12"/>
  <c r="AC49" i="12"/>
  <c r="AC48" i="12"/>
  <c r="AC47" i="12"/>
  <c r="AC46" i="12"/>
  <c r="AC45" i="12"/>
  <c r="AC44" i="12"/>
  <c r="AC43" i="12"/>
  <c r="AC42" i="12"/>
  <c r="AC41" i="12"/>
  <c r="AC40" i="12"/>
  <c r="AC39" i="12"/>
  <c r="AC38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V49" i="12"/>
  <c r="V48" i="12"/>
  <c r="V46" i="12"/>
  <c r="V45" i="12"/>
  <c r="V44" i="12"/>
  <c r="V43" i="12"/>
  <c r="V42" i="12"/>
  <c r="V41" i="12"/>
  <c r="V40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N27" i="12"/>
  <c r="N26" i="12"/>
  <c r="N25" i="12"/>
  <c r="N24" i="12"/>
  <c r="N23" i="12"/>
  <c r="N22" i="12"/>
  <c r="N21" i="12"/>
  <c r="N20" i="12"/>
  <c r="N19" i="12"/>
  <c r="N18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0" i="12"/>
  <c r="AB9" i="12"/>
  <c r="AB8" i="12"/>
  <c r="AB7" i="12"/>
  <c r="AB6" i="12"/>
  <c r="R38" i="7"/>
  <c r="AE55" i="7"/>
  <c r="AE54" i="7"/>
  <c r="AE53" i="7"/>
  <c r="AE52" i="7"/>
  <c r="AE51" i="7"/>
  <c r="AE50" i="7"/>
  <c r="AE49" i="7"/>
  <c r="AE48" i="7"/>
  <c r="AE47" i="7"/>
  <c r="AE46" i="7"/>
  <c r="AE45" i="7"/>
  <c r="AE44" i="7"/>
  <c r="AE43" i="7"/>
  <c r="AE42" i="7"/>
  <c r="AE41" i="7"/>
  <c r="AE40" i="7"/>
  <c r="AE39" i="7"/>
  <c r="AE38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V43" i="7"/>
  <c r="V49" i="7"/>
  <c r="V48" i="7"/>
  <c r="V47" i="7"/>
  <c r="V46" i="7"/>
  <c r="V45" i="7"/>
  <c r="V44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R49" i="7"/>
  <c r="R48" i="7"/>
  <c r="R47" i="7"/>
  <c r="R46" i="7"/>
  <c r="R45" i="7"/>
  <c r="R44" i="7"/>
  <c r="R43" i="7"/>
  <c r="R42" i="7"/>
  <c r="R41" i="7"/>
  <c r="R40" i="7"/>
  <c r="R39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F13" i="7"/>
  <c r="F12" i="7"/>
  <c r="F11" i="7"/>
  <c r="F10" i="7"/>
  <c r="F9" i="7"/>
  <c r="F8" i="7"/>
  <c r="F7" i="7"/>
  <c r="F6" i="7"/>
  <c r="AF55" i="7"/>
  <c r="AF54" i="7"/>
  <c r="AF53" i="7"/>
  <c r="AF52" i="7"/>
  <c r="AF51" i="7"/>
  <c r="AF50" i="7"/>
  <c r="AF49" i="7"/>
  <c r="AF48" i="7"/>
  <c r="AF47" i="7"/>
  <c r="AF46" i="7"/>
  <c r="AF45" i="7"/>
  <c r="AF44" i="7"/>
  <c r="AF43" i="7"/>
  <c r="AF42" i="7"/>
  <c r="AF41" i="7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AB6" i="7"/>
  <c r="AB51" i="7"/>
  <c r="AB50" i="7"/>
  <c r="AB49" i="7"/>
  <c r="AB48" i="7"/>
  <c r="AB47" i="7"/>
  <c r="AB46" i="7"/>
  <c r="AB45" i="7"/>
  <c r="AB44" i="7"/>
  <c r="AB43" i="7"/>
  <c r="AB42" i="7"/>
  <c r="AB41" i="7"/>
  <c r="AB40" i="7"/>
  <c r="AB39" i="7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0" i="7"/>
  <c r="AB9" i="7"/>
  <c r="AB8" i="7"/>
  <c r="AB7" i="7"/>
  <c r="D55" i="10"/>
  <c r="E55" i="10"/>
  <c r="T55" i="10"/>
  <c r="D54" i="10"/>
  <c r="E54" i="10"/>
  <c r="D53" i="10"/>
  <c r="E53" i="10"/>
  <c r="T53" i="10"/>
  <c r="D52" i="10"/>
  <c r="E52" i="10"/>
  <c r="D51" i="10"/>
  <c r="E51" i="10"/>
  <c r="T51" i="10"/>
  <c r="D50" i="10"/>
  <c r="E50" i="10"/>
  <c r="D49" i="10"/>
  <c r="E49" i="10"/>
  <c r="T49" i="10"/>
  <c r="D48" i="10"/>
  <c r="E48" i="10"/>
  <c r="D47" i="10"/>
  <c r="E47" i="10"/>
  <c r="T47" i="10"/>
  <c r="D46" i="10"/>
  <c r="E46" i="10"/>
  <c r="D45" i="10"/>
  <c r="E45" i="10"/>
  <c r="T45" i="10"/>
  <c r="D44" i="10"/>
  <c r="E44" i="10"/>
  <c r="D43" i="10"/>
  <c r="E43" i="10"/>
  <c r="T43" i="10"/>
  <c r="D42" i="10"/>
  <c r="E42" i="10"/>
  <c r="D41" i="10"/>
  <c r="E41" i="10"/>
  <c r="T41" i="10"/>
  <c r="D40" i="10"/>
  <c r="E40" i="10"/>
  <c r="D39" i="10"/>
  <c r="E39" i="10"/>
  <c r="T39" i="10"/>
  <c r="D38" i="10"/>
  <c r="E38" i="10"/>
  <c r="D37" i="10"/>
  <c r="E37" i="10"/>
  <c r="T37" i="10"/>
  <c r="D36" i="10"/>
  <c r="E36" i="10"/>
  <c r="D35" i="10"/>
  <c r="E35" i="10"/>
  <c r="T35" i="10"/>
  <c r="D34" i="10"/>
  <c r="E34" i="10"/>
  <c r="D33" i="10"/>
  <c r="E33" i="10"/>
  <c r="T33" i="10"/>
  <c r="D32" i="10"/>
  <c r="E32" i="10"/>
  <c r="D31" i="10"/>
  <c r="E31" i="10"/>
  <c r="T31" i="10"/>
  <c r="D30" i="10"/>
  <c r="E30" i="10"/>
  <c r="D29" i="10"/>
  <c r="E29" i="10"/>
  <c r="T29" i="10"/>
  <c r="D28" i="10"/>
  <c r="E28" i="10"/>
  <c r="D27" i="10"/>
  <c r="E27" i="10"/>
  <c r="T27" i="10"/>
  <c r="D26" i="10"/>
  <c r="E26" i="10"/>
  <c r="D25" i="10"/>
  <c r="E25" i="10"/>
  <c r="T25" i="10"/>
  <c r="D24" i="10"/>
  <c r="E24" i="10"/>
  <c r="D23" i="10"/>
  <c r="E23" i="10"/>
  <c r="T23" i="10"/>
  <c r="D22" i="10"/>
  <c r="E22" i="10"/>
  <c r="D21" i="10"/>
  <c r="E21" i="10"/>
  <c r="T21" i="10"/>
  <c r="D20" i="10"/>
  <c r="E20" i="10"/>
  <c r="D19" i="10"/>
  <c r="E19" i="10"/>
  <c r="T19" i="10"/>
  <c r="D18" i="10"/>
  <c r="E18" i="10"/>
  <c r="D17" i="10"/>
  <c r="E17" i="10"/>
  <c r="T17" i="10"/>
  <c r="D16" i="10"/>
  <c r="E16" i="10"/>
  <c r="D15" i="10"/>
  <c r="E15" i="10"/>
  <c r="T15" i="10"/>
  <c r="D14" i="10"/>
  <c r="E14" i="10"/>
  <c r="D13" i="10"/>
  <c r="E13" i="10"/>
  <c r="T13" i="10"/>
  <c r="D12" i="10"/>
  <c r="E12" i="10"/>
  <c r="D11" i="10"/>
  <c r="E11" i="10"/>
  <c r="T11" i="10"/>
  <c r="D10" i="10"/>
  <c r="E10" i="10"/>
  <c r="D9" i="10"/>
  <c r="E9" i="10"/>
  <c r="T9" i="10"/>
  <c r="D8" i="10"/>
  <c r="E8" i="10"/>
  <c r="D7" i="10"/>
  <c r="E7" i="10"/>
  <c r="T7" i="10"/>
  <c r="D6" i="10"/>
  <c r="E6" i="10"/>
  <c r="S55" i="10"/>
  <c r="S53" i="10"/>
  <c r="S51" i="10"/>
  <c r="S49" i="10"/>
  <c r="S47" i="10"/>
  <c r="S45" i="10"/>
  <c r="S43" i="10"/>
  <c r="S41" i="10"/>
  <c r="S39" i="10"/>
  <c r="R55" i="10"/>
  <c r="R53" i="10"/>
  <c r="R51" i="10"/>
  <c r="R49" i="10"/>
  <c r="R47" i="10"/>
  <c r="R45" i="10"/>
  <c r="R43" i="10"/>
  <c r="R41" i="10"/>
  <c r="R39" i="10"/>
  <c r="P53" i="10"/>
  <c r="P51" i="10"/>
  <c r="P49" i="10"/>
  <c r="P47" i="10"/>
  <c r="P45" i="10"/>
  <c r="P43" i="10"/>
  <c r="P41" i="10"/>
  <c r="P39" i="10"/>
  <c r="P37" i="10"/>
  <c r="P35" i="10"/>
  <c r="P33" i="10"/>
  <c r="P31" i="10"/>
  <c r="P29" i="10"/>
  <c r="O53" i="10"/>
  <c r="O51" i="10"/>
  <c r="O49" i="10"/>
  <c r="O47" i="10"/>
  <c r="O45" i="10"/>
  <c r="O43" i="10"/>
  <c r="O41" i="10"/>
  <c r="O39" i="10"/>
  <c r="O37" i="10"/>
  <c r="O35" i="10"/>
  <c r="O33" i="10"/>
  <c r="O31" i="10"/>
  <c r="O29" i="10"/>
  <c r="M49" i="10"/>
  <c r="M47" i="10"/>
  <c r="M45" i="10"/>
  <c r="M43" i="10"/>
  <c r="M41" i="10"/>
  <c r="M39" i="10"/>
  <c r="M37" i="10"/>
  <c r="M35" i="10"/>
  <c r="M33" i="10"/>
  <c r="M31" i="10"/>
  <c r="M29" i="10"/>
  <c r="M27" i="10"/>
  <c r="M25" i="10"/>
  <c r="M23" i="10"/>
  <c r="K49" i="10"/>
  <c r="K47" i="10"/>
  <c r="K45" i="10"/>
  <c r="K43" i="10"/>
  <c r="K41" i="10"/>
  <c r="K39" i="10"/>
  <c r="K37" i="10"/>
  <c r="K35" i="10"/>
  <c r="K33" i="10"/>
  <c r="K31" i="10"/>
  <c r="K29" i="10"/>
  <c r="K27" i="10"/>
  <c r="K25" i="10"/>
  <c r="K23" i="10"/>
  <c r="K21" i="10"/>
  <c r="K19" i="10"/>
  <c r="I27" i="10"/>
  <c r="I25" i="10"/>
  <c r="I23" i="10"/>
  <c r="I21" i="10"/>
  <c r="I19" i="10"/>
  <c r="I17" i="10"/>
  <c r="I15" i="10"/>
  <c r="G13" i="10"/>
  <c r="G11" i="10"/>
  <c r="G9" i="10"/>
  <c r="G7" i="10"/>
  <c r="D55" i="5"/>
  <c r="E55" i="5"/>
  <c r="W55" i="5"/>
  <c r="D54" i="5"/>
  <c r="E54" i="5"/>
  <c r="W54" i="5"/>
  <c r="D53" i="5"/>
  <c r="E53" i="5"/>
  <c r="W53" i="5"/>
  <c r="D52" i="5"/>
  <c r="E52" i="5"/>
  <c r="W52" i="5"/>
  <c r="D51" i="5"/>
  <c r="E51" i="5"/>
  <c r="W51" i="5"/>
  <c r="D50" i="5"/>
  <c r="E50" i="5"/>
  <c r="W50" i="5"/>
  <c r="D49" i="5"/>
  <c r="E49" i="5"/>
  <c r="W49" i="5"/>
  <c r="D48" i="5"/>
  <c r="E48" i="5"/>
  <c r="W48" i="5"/>
  <c r="D47" i="5"/>
  <c r="E47" i="5"/>
  <c r="W47" i="5"/>
  <c r="D46" i="5"/>
  <c r="E46" i="5"/>
  <c r="W46" i="5"/>
  <c r="D45" i="5"/>
  <c r="E45" i="5"/>
  <c r="W45" i="5"/>
  <c r="D44" i="5"/>
  <c r="E44" i="5"/>
  <c r="W44" i="5"/>
  <c r="D43" i="5"/>
  <c r="E43" i="5"/>
  <c r="W43" i="5"/>
  <c r="D42" i="5"/>
  <c r="E42" i="5"/>
  <c r="W42" i="5"/>
  <c r="D41" i="5"/>
  <c r="E41" i="5"/>
  <c r="W41" i="5"/>
  <c r="D40" i="5"/>
  <c r="E40" i="5"/>
  <c r="W40" i="5"/>
  <c r="D39" i="5"/>
  <c r="E39" i="5"/>
  <c r="W39" i="5"/>
  <c r="D38" i="5"/>
  <c r="E38" i="5"/>
  <c r="W38" i="5"/>
  <c r="D37" i="5"/>
  <c r="E37" i="5"/>
  <c r="W37" i="5"/>
  <c r="D36" i="5"/>
  <c r="E36" i="5"/>
  <c r="W36" i="5"/>
  <c r="D35" i="5"/>
  <c r="E35" i="5"/>
  <c r="W35" i="5"/>
  <c r="D34" i="5"/>
  <c r="E34" i="5"/>
  <c r="W34" i="5"/>
  <c r="D33" i="5"/>
  <c r="E33" i="5"/>
  <c r="W33" i="5"/>
  <c r="D32" i="5"/>
  <c r="E32" i="5"/>
  <c r="W32" i="5"/>
  <c r="D31" i="5"/>
  <c r="E31" i="5"/>
  <c r="W31" i="5"/>
  <c r="D30" i="5"/>
  <c r="E30" i="5"/>
  <c r="W30" i="5"/>
  <c r="D29" i="5"/>
  <c r="E29" i="5"/>
  <c r="W29" i="5"/>
  <c r="D28" i="5"/>
  <c r="E28" i="5"/>
  <c r="W28" i="5"/>
  <c r="D27" i="5"/>
  <c r="E27" i="5"/>
  <c r="W27" i="5"/>
  <c r="D26" i="5"/>
  <c r="E26" i="5"/>
  <c r="W26" i="5"/>
  <c r="D25" i="5"/>
  <c r="E25" i="5"/>
  <c r="W25" i="5"/>
  <c r="D24" i="5"/>
  <c r="E24" i="5"/>
  <c r="W24" i="5"/>
  <c r="D23" i="5"/>
  <c r="E23" i="5"/>
  <c r="W23" i="5"/>
  <c r="D22" i="5"/>
  <c r="E22" i="5"/>
  <c r="W22" i="5"/>
  <c r="D21" i="5"/>
  <c r="E21" i="5"/>
  <c r="W21" i="5"/>
  <c r="D20" i="5"/>
  <c r="E20" i="5"/>
  <c r="W20" i="5"/>
  <c r="D19" i="5"/>
  <c r="E19" i="5"/>
  <c r="W19" i="5"/>
  <c r="D18" i="5"/>
  <c r="E18" i="5"/>
  <c r="D17" i="5"/>
  <c r="E17" i="5"/>
  <c r="W17" i="5"/>
  <c r="D16" i="5"/>
  <c r="E16" i="5"/>
  <c r="D15" i="5"/>
  <c r="D14" i="5"/>
  <c r="E14" i="5"/>
  <c r="D13" i="5"/>
  <c r="D12" i="5"/>
  <c r="E12" i="5"/>
  <c r="D11" i="5"/>
  <c r="D10" i="5"/>
  <c r="E10" i="5"/>
  <c r="D9" i="5"/>
  <c r="D8" i="5"/>
  <c r="E8" i="5"/>
  <c r="D7" i="5"/>
  <c r="D6" i="5"/>
  <c r="E6" i="5"/>
  <c r="E15" i="5"/>
  <c r="W15" i="5"/>
  <c r="E13" i="5"/>
  <c r="W13" i="5"/>
  <c r="E11" i="5"/>
  <c r="W11" i="5"/>
  <c r="E9" i="5"/>
  <c r="W9" i="5"/>
  <c r="E7" i="5"/>
  <c r="W7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P49" i="5"/>
  <c r="P53" i="5"/>
  <c r="P52" i="5"/>
  <c r="P51" i="5"/>
  <c r="P50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L49" i="5"/>
  <c r="L48" i="5"/>
  <c r="L47" i="5"/>
  <c r="J27" i="5"/>
  <c r="J26" i="5"/>
  <c r="J25" i="5"/>
  <c r="J24" i="5"/>
  <c r="J23" i="5"/>
  <c r="J22" i="5"/>
  <c r="J21" i="5"/>
  <c r="J20" i="5"/>
  <c r="J19" i="5"/>
  <c r="J17" i="5"/>
  <c r="J15" i="5"/>
  <c r="G13" i="5"/>
  <c r="G11" i="5"/>
  <c r="G9" i="5"/>
  <c r="G7" i="5"/>
  <c r="D55" i="15"/>
  <c r="E55" i="15"/>
  <c r="F55" i="15"/>
  <c r="D54" i="15"/>
  <c r="E54" i="15"/>
  <c r="F54" i="15"/>
  <c r="D53" i="15"/>
  <c r="E53" i="15"/>
  <c r="F53" i="15"/>
  <c r="D52" i="15"/>
  <c r="E52" i="15"/>
  <c r="F52" i="15"/>
  <c r="D51" i="15"/>
  <c r="E51" i="15"/>
  <c r="F51" i="15"/>
  <c r="D50" i="15"/>
  <c r="E50" i="15"/>
  <c r="F50" i="15"/>
  <c r="D49" i="15"/>
  <c r="E49" i="15"/>
  <c r="F49" i="15"/>
  <c r="D48" i="15"/>
  <c r="E48" i="15"/>
  <c r="F48" i="15"/>
  <c r="D47" i="15"/>
  <c r="E47" i="15"/>
  <c r="F47" i="15"/>
  <c r="D46" i="15"/>
  <c r="E46" i="15"/>
  <c r="F46" i="15"/>
  <c r="D45" i="15"/>
  <c r="E45" i="15"/>
  <c r="F45" i="15"/>
  <c r="D44" i="15"/>
  <c r="E44" i="15"/>
  <c r="F44" i="15"/>
  <c r="D43" i="15"/>
  <c r="E43" i="15"/>
  <c r="F43" i="15"/>
  <c r="D42" i="15"/>
  <c r="E42" i="15"/>
  <c r="F42" i="15"/>
  <c r="D41" i="15"/>
  <c r="E41" i="15"/>
  <c r="F41" i="15"/>
  <c r="D40" i="15"/>
  <c r="E40" i="15"/>
  <c r="F40" i="15"/>
  <c r="D39" i="15"/>
  <c r="E39" i="15"/>
  <c r="F39" i="15"/>
  <c r="D38" i="15"/>
  <c r="E38" i="15"/>
  <c r="F38" i="15"/>
  <c r="D37" i="15"/>
  <c r="E37" i="15"/>
  <c r="F37" i="15"/>
  <c r="D36" i="15"/>
  <c r="E36" i="15"/>
  <c r="F36" i="15"/>
  <c r="D35" i="15"/>
  <c r="E35" i="15"/>
  <c r="F35" i="15"/>
  <c r="D34" i="15"/>
  <c r="E34" i="15"/>
  <c r="F34" i="15"/>
  <c r="D33" i="15"/>
  <c r="E33" i="15"/>
  <c r="F33" i="15"/>
  <c r="D32" i="15"/>
  <c r="E32" i="15"/>
  <c r="F32" i="15"/>
  <c r="D31" i="15"/>
  <c r="E31" i="15"/>
  <c r="F31" i="15"/>
  <c r="D30" i="15"/>
  <c r="E30" i="15"/>
  <c r="F30" i="15"/>
  <c r="D29" i="15"/>
  <c r="E29" i="15"/>
  <c r="F29" i="15"/>
  <c r="D28" i="15"/>
  <c r="E28" i="15"/>
  <c r="F28" i="15"/>
  <c r="D27" i="15"/>
  <c r="E27" i="15"/>
  <c r="F27" i="15"/>
  <c r="D26" i="15"/>
  <c r="E26" i="15"/>
  <c r="F26" i="15"/>
  <c r="D25" i="15"/>
  <c r="E25" i="15"/>
  <c r="F25" i="15"/>
  <c r="D24" i="15"/>
  <c r="E24" i="15"/>
  <c r="F24" i="15"/>
  <c r="D23" i="15"/>
  <c r="E23" i="15"/>
  <c r="F23" i="15"/>
  <c r="D22" i="15"/>
  <c r="E22" i="15"/>
  <c r="F22" i="15"/>
  <c r="D21" i="15"/>
  <c r="E21" i="15"/>
  <c r="F21" i="15"/>
  <c r="D20" i="15"/>
  <c r="E20" i="15"/>
  <c r="F20" i="15"/>
  <c r="D19" i="15"/>
  <c r="E19" i="15"/>
  <c r="F19" i="15"/>
  <c r="D18" i="15"/>
  <c r="E18" i="15"/>
  <c r="F18" i="15"/>
  <c r="D17" i="15"/>
  <c r="E17" i="15"/>
  <c r="F17" i="15"/>
  <c r="D16" i="15"/>
  <c r="E16" i="15"/>
  <c r="F16" i="15"/>
  <c r="D15" i="15"/>
  <c r="E15" i="15"/>
  <c r="F15" i="15"/>
  <c r="D14" i="15"/>
  <c r="E14" i="15"/>
  <c r="F14" i="15"/>
  <c r="D13" i="15"/>
  <c r="E13" i="15"/>
  <c r="F13" i="15"/>
  <c r="D12" i="15"/>
  <c r="E12" i="15"/>
  <c r="F12" i="15"/>
  <c r="D11" i="15"/>
  <c r="E11" i="15"/>
  <c r="F11" i="15"/>
  <c r="D10" i="15"/>
  <c r="E10" i="15"/>
  <c r="F10" i="15"/>
  <c r="D9" i="15"/>
  <c r="E9" i="15"/>
  <c r="F9" i="15"/>
  <c r="D8" i="15"/>
  <c r="E8" i="15"/>
  <c r="F8" i="15"/>
  <c r="D7" i="15"/>
  <c r="E7" i="15"/>
  <c r="F7" i="15"/>
  <c r="D6" i="15"/>
  <c r="E6" i="15"/>
  <c r="F6" i="15"/>
  <c r="D55" i="4"/>
  <c r="E55" i="4"/>
  <c r="F55" i="4"/>
  <c r="D54" i="4"/>
  <c r="E54" i="4"/>
  <c r="F54" i="4"/>
  <c r="D53" i="4"/>
  <c r="E53" i="4"/>
  <c r="F53" i="4"/>
  <c r="D52" i="4"/>
  <c r="E52" i="4"/>
  <c r="F52" i="4"/>
  <c r="D51" i="4"/>
  <c r="E51" i="4"/>
  <c r="F51" i="4"/>
  <c r="D50" i="4"/>
  <c r="E50" i="4"/>
  <c r="F50" i="4"/>
  <c r="D49" i="4"/>
  <c r="E49" i="4"/>
  <c r="F49" i="4"/>
  <c r="D48" i="4"/>
  <c r="E48" i="4"/>
  <c r="F48" i="4"/>
  <c r="D47" i="4"/>
  <c r="E47" i="4"/>
  <c r="F47" i="4"/>
  <c r="D46" i="4"/>
  <c r="E46" i="4"/>
  <c r="F46" i="4"/>
  <c r="D45" i="4"/>
  <c r="E45" i="4"/>
  <c r="F45" i="4"/>
  <c r="D44" i="4"/>
  <c r="E44" i="4"/>
  <c r="F44" i="4"/>
  <c r="D43" i="4"/>
  <c r="E43" i="4"/>
  <c r="F43" i="4"/>
  <c r="D42" i="4"/>
  <c r="E42" i="4"/>
  <c r="F42" i="4"/>
  <c r="D41" i="4"/>
  <c r="E41" i="4"/>
  <c r="F41" i="4"/>
  <c r="D40" i="4"/>
  <c r="E40" i="4"/>
  <c r="F40" i="4"/>
  <c r="D39" i="4"/>
  <c r="E39" i="4"/>
  <c r="F39" i="4"/>
  <c r="D38" i="4"/>
  <c r="E38" i="4"/>
  <c r="F38" i="4"/>
  <c r="D37" i="4"/>
  <c r="E37" i="4"/>
  <c r="F37" i="4"/>
  <c r="D36" i="4"/>
  <c r="E36" i="4"/>
  <c r="F36" i="4"/>
  <c r="D35" i="4"/>
  <c r="E35" i="4"/>
  <c r="F35" i="4"/>
  <c r="D34" i="4"/>
  <c r="E34" i="4"/>
  <c r="F34" i="4"/>
  <c r="D33" i="4"/>
  <c r="E33" i="4"/>
  <c r="F33" i="4"/>
  <c r="D32" i="4"/>
  <c r="E32" i="4"/>
  <c r="F32" i="4"/>
  <c r="D31" i="4"/>
  <c r="E31" i="4"/>
  <c r="F31" i="4"/>
  <c r="D30" i="4"/>
  <c r="E30" i="4"/>
  <c r="F30" i="4"/>
  <c r="D29" i="4"/>
  <c r="E29" i="4"/>
  <c r="F29" i="4"/>
  <c r="D28" i="4"/>
  <c r="E28" i="4"/>
  <c r="F28" i="4"/>
  <c r="D27" i="4"/>
  <c r="E27" i="4"/>
  <c r="F27" i="4"/>
  <c r="D26" i="4"/>
  <c r="E26" i="4"/>
  <c r="F26" i="4"/>
  <c r="D25" i="4"/>
  <c r="E25" i="4"/>
  <c r="F25" i="4"/>
  <c r="D24" i="4"/>
  <c r="E24" i="4"/>
  <c r="F24" i="4"/>
  <c r="D23" i="4"/>
  <c r="E23" i="4"/>
  <c r="F23" i="4"/>
  <c r="D22" i="4"/>
  <c r="E22" i="4"/>
  <c r="F22" i="4"/>
  <c r="D21" i="4"/>
  <c r="E21" i="4"/>
  <c r="F21" i="4"/>
  <c r="D20" i="4"/>
  <c r="E20" i="4"/>
  <c r="F20" i="4"/>
  <c r="D19" i="4"/>
  <c r="E19" i="4"/>
  <c r="F19" i="4"/>
  <c r="D18" i="4"/>
  <c r="E18" i="4"/>
  <c r="F18" i="4"/>
  <c r="D17" i="4"/>
  <c r="E17" i="4"/>
  <c r="F17" i="4"/>
  <c r="D16" i="4"/>
  <c r="E16" i="4"/>
  <c r="F16" i="4"/>
  <c r="D15" i="4"/>
  <c r="E15" i="4"/>
  <c r="F15" i="4"/>
  <c r="D14" i="4"/>
  <c r="E14" i="4"/>
  <c r="F14" i="4"/>
  <c r="D13" i="4"/>
  <c r="E13" i="4"/>
  <c r="F13" i="4"/>
  <c r="D12" i="4"/>
  <c r="E12" i="4"/>
  <c r="F12" i="4"/>
  <c r="D11" i="4"/>
  <c r="E11" i="4"/>
  <c r="F11" i="4"/>
  <c r="D10" i="4"/>
  <c r="E10" i="4"/>
  <c r="F10" i="4"/>
  <c r="D9" i="4"/>
  <c r="E9" i="4"/>
  <c r="F9" i="4"/>
  <c r="D8" i="4"/>
  <c r="E8" i="4"/>
  <c r="F8" i="4"/>
  <c r="D7" i="4"/>
  <c r="E7" i="4"/>
  <c r="F7" i="4"/>
  <c r="D6" i="4"/>
  <c r="E6" i="4"/>
  <c r="F6" i="4"/>
  <c r="D55" i="19"/>
  <c r="E55" i="19"/>
  <c r="F55" i="19"/>
  <c r="G55" i="19"/>
  <c r="H55" i="19"/>
  <c r="W55" i="19"/>
  <c r="D54" i="19"/>
  <c r="E54" i="19"/>
  <c r="F54" i="19"/>
  <c r="G54" i="19"/>
  <c r="H54" i="19"/>
  <c r="D53" i="19"/>
  <c r="E53" i="19"/>
  <c r="F53" i="19"/>
  <c r="G53" i="19"/>
  <c r="H53" i="19"/>
  <c r="W53" i="19"/>
  <c r="D52" i="19"/>
  <c r="E52" i="19"/>
  <c r="F52" i="19"/>
  <c r="G52" i="19"/>
  <c r="H52" i="19"/>
  <c r="D51" i="19"/>
  <c r="E51" i="19"/>
  <c r="F51" i="19"/>
  <c r="G51" i="19"/>
  <c r="H51" i="19"/>
  <c r="W51" i="19"/>
  <c r="D50" i="19"/>
  <c r="E50" i="19"/>
  <c r="F50" i="19"/>
  <c r="G50" i="19"/>
  <c r="H50" i="19"/>
  <c r="D49" i="19"/>
  <c r="E49" i="19"/>
  <c r="F49" i="19"/>
  <c r="G49" i="19"/>
  <c r="H49" i="19"/>
  <c r="W49" i="19"/>
  <c r="D48" i="19"/>
  <c r="E48" i="19"/>
  <c r="F48" i="19"/>
  <c r="G48" i="19"/>
  <c r="H48" i="19"/>
  <c r="D47" i="19"/>
  <c r="E47" i="19"/>
  <c r="F47" i="19"/>
  <c r="G47" i="19"/>
  <c r="H47" i="19"/>
  <c r="W47" i="19"/>
  <c r="D46" i="19"/>
  <c r="E46" i="19"/>
  <c r="F46" i="19"/>
  <c r="G46" i="19"/>
  <c r="H46" i="19"/>
  <c r="D45" i="19"/>
  <c r="E45" i="19"/>
  <c r="F45" i="19"/>
  <c r="G45" i="19"/>
  <c r="H45" i="19"/>
  <c r="W45" i="19"/>
  <c r="D44" i="19"/>
  <c r="E44" i="19"/>
  <c r="F44" i="19"/>
  <c r="G44" i="19"/>
  <c r="H44" i="19"/>
  <c r="D43" i="19"/>
  <c r="E43" i="19"/>
  <c r="F43" i="19"/>
  <c r="G43" i="19"/>
  <c r="H43" i="19"/>
  <c r="W43" i="19"/>
  <c r="D42" i="19"/>
  <c r="E42" i="19"/>
  <c r="F42" i="19"/>
  <c r="G42" i="19"/>
  <c r="H42" i="19"/>
  <c r="D41" i="19"/>
  <c r="E41" i="19"/>
  <c r="F41" i="19"/>
  <c r="G41" i="19"/>
  <c r="H41" i="19"/>
  <c r="W41" i="19"/>
  <c r="D40" i="19"/>
  <c r="E40" i="19"/>
  <c r="F40" i="19"/>
  <c r="G40" i="19"/>
  <c r="H40" i="19"/>
  <c r="D39" i="19"/>
  <c r="E39" i="19"/>
  <c r="F39" i="19"/>
  <c r="G39" i="19"/>
  <c r="H39" i="19"/>
  <c r="W39" i="19"/>
  <c r="D38" i="19"/>
  <c r="E38" i="19"/>
  <c r="F38" i="19"/>
  <c r="G38" i="19"/>
  <c r="H38" i="19"/>
  <c r="D37" i="19"/>
  <c r="E37" i="19"/>
  <c r="F37" i="19"/>
  <c r="G37" i="19"/>
  <c r="H37" i="19"/>
  <c r="W37" i="19"/>
  <c r="D36" i="19"/>
  <c r="E36" i="19"/>
  <c r="F36" i="19"/>
  <c r="G36" i="19"/>
  <c r="H36" i="19"/>
  <c r="D35" i="19"/>
  <c r="E35" i="19"/>
  <c r="F35" i="19"/>
  <c r="G35" i="19"/>
  <c r="H35" i="19"/>
  <c r="W35" i="19"/>
  <c r="D34" i="19"/>
  <c r="E34" i="19"/>
  <c r="F34" i="19"/>
  <c r="G34" i="19"/>
  <c r="H34" i="19"/>
  <c r="D33" i="19"/>
  <c r="E33" i="19"/>
  <c r="F33" i="19"/>
  <c r="G33" i="19"/>
  <c r="H33" i="19"/>
  <c r="W33" i="19"/>
  <c r="D32" i="19"/>
  <c r="E32" i="19"/>
  <c r="F32" i="19"/>
  <c r="G32" i="19"/>
  <c r="H32" i="19"/>
  <c r="D31" i="19"/>
  <c r="E31" i="19"/>
  <c r="F31" i="19"/>
  <c r="G31" i="19"/>
  <c r="H31" i="19"/>
  <c r="W31" i="19"/>
  <c r="D30" i="19"/>
  <c r="E30" i="19"/>
  <c r="F30" i="19"/>
  <c r="G30" i="19"/>
  <c r="H30" i="19"/>
  <c r="D29" i="19"/>
  <c r="E29" i="19"/>
  <c r="F29" i="19"/>
  <c r="G29" i="19"/>
  <c r="H29" i="19"/>
  <c r="W29" i="19"/>
  <c r="D28" i="19"/>
  <c r="E28" i="19"/>
  <c r="F28" i="19"/>
  <c r="G28" i="19"/>
  <c r="H28" i="19"/>
  <c r="D27" i="19"/>
  <c r="E27" i="19"/>
  <c r="F27" i="19"/>
  <c r="G27" i="19"/>
  <c r="H27" i="19"/>
  <c r="W27" i="19"/>
  <c r="D26" i="19"/>
  <c r="E26" i="19"/>
  <c r="F26" i="19"/>
  <c r="G26" i="19"/>
  <c r="H26" i="19"/>
  <c r="D25" i="19"/>
  <c r="E25" i="19"/>
  <c r="F25" i="19"/>
  <c r="G25" i="19"/>
  <c r="H25" i="19"/>
  <c r="W25" i="19"/>
  <c r="D24" i="19"/>
  <c r="E24" i="19"/>
  <c r="F24" i="19"/>
  <c r="G24" i="19"/>
  <c r="H24" i="19"/>
  <c r="D23" i="19"/>
  <c r="E23" i="19"/>
  <c r="F23" i="19"/>
  <c r="G23" i="19"/>
  <c r="H23" i="19"/>
  <c r="W23" i="19"/>
  <c r="D22" i="19"/>
  <c r="E22" i="19"/>
  <c r="F22" i="19"/>
  <c r="G22" i="19"/>
  <c r="H22" i="19"/>
  <c r="D21" i="19"/>
  <c r="E21" i="19"/>
  <c r="F21" i="19"/>
  <c r="G21" i="19"/>
  <c r="H21" i="19"/>
  <c r="W21" i="19"/>
  <c r="D20" i="19"/>
  <c r="E20" i="19"/>
  <c r="F20" i="19"/>
  <c r="G20" i="19"/>
  <c r="H20" i="19"/>
  <c r="D19" i="19"/>
  <c r="E19" i="19"/>
  <c r="F19" i="19"/>
  <c r="G19" i="19"/>
  <c r="H19" i="19"/>
  <c r="W19" i="19"/>
  <c r="D18" i="19"/>
  <c r="E18" i="19"/>
  <c r="F18" i="19"/>
  <c r="G18" i="19"/>
  <c r="H18" i="19"/>
  <c r="D17" i="19"/>
  <c r="E17" i="19"/>
  <c r="F17" i="19"/>
  <c r="G17" i="19"/>
  <c r="H17" i="19"/>
  <c r="W17" i="19"/>
  <c r="D16" i="19"/>
  <c r="E16" i="19"/>
  <c r="F16" i="19"/>
  <c r="G16" i="19"/>
  <c r="H16" i="19"/>
  <c r="D15" i="19"/>
  <c r="E15" i="19"/>
  <c r="F15" i="19"/>
  <c r="G15" i="19"/>
  <c r="H15" i="19"/>
  <c r="W15" i="19"/>
  <c r="D14" i="19"/>
  <c r="E14" i="19"/>
  <c r="F14" i="19"/>
  <c r="G14" i="19"/>
  <c r="H14" i="19"/>
  <c r="D13" i="19"/>
  <c r="E13" i="19"/>
  <c r="F13" i="19"/>
  <c r="G13" i="19"/>
  <c r="H13" i="19"/>
  <c r="D12" i="19"/>
  <c r="E12" i="19"/>
  <c r="F12" i="19"/>
  <c r="G12" i="19"/>
  <c r="H12" i="19"/>
  <c r="D11" i="19"/>
  <c r="E11" i="19"/>
  <c r="F11" i="19"/>
  <c r="G11" i="19"/>
  <c r="H11" i="19"/>
  <c r="D10" i="19"/>
  <c r="E10" i="19"/>
  <c r="F10" i="19"/>
  <c r="G10" i="19"/>
  <c r="H10" i="19"/>
  <c r="D9" i="19"/>
  <c r="E9" i="19"/>
  <c r="F9" i="19"/>
  <c r="G9" i="19"/>
  <c r="H9" i="19"/>
  <c r="D8" i="19"/>
  <c r="E8" i="19"/>
  <c r="F8" i="19"/>
  <c r="G8" i="19"/>
  <c r="H8" i="19"/>
  <c r="D7" i="19"/>
  <c r="E7" i="19"/>
  <c r="F7" i="19"/>
  <c r="G7" i="19"/>
  <c r="H7" i="19"/>
  <c r="D6" i="19"/>
  <c r="E6" i="19"/>
  <c r="F6" i="19"/>
  <c r="G6" i="19"/>
  <c r="H6" i="19"/>
  <c r="V55" i="19"/>
  <c r="V53" i="19"/>
  <c r="V51" i="19"/>
  <c r="V49" i="19"/>
  <c r="V47" i="19"/>
  <c r="V45" i="19"/>
  <c r="V43" i="19"/>
  <c r="V41" i="19"/>
  <c r="V39" i="19"/>
  <c r="U51" i="19"/>
  <c r="U49" i="19"/>
  <c r="U47" i="19"/>
  <c r="U45" i="19"/>
  <c r="U43" i="19"/>
  <c r="U41" i="19"/>
  <c r="U39" i="19"/>
  <c r="S53" i="19"/>
  <c r="S51" i="19"/>
  <c r="S49" i="19"/>
  <c r="S47" i="19"/>
  <c r="S45" i="19"/>
  <c r="S43" i="19"/>
  <c r="S41" i="19"/>
  <c r="S39" i="19"/>
  <c r="S37" i="19"/>
  <c r="S35" i="19"/>
  <c r="S33" i="19"/>
  <c r="S31" i="19"/>
  <c r="S29" i="19"/>
  <c r="L27" i="19"/>
  <c r="L25" i="19"/>
  <c r="L23" i="19"/>
  <c r="L21" i="19"/>
  <c r="L19" i="19"/>
  <c r="L17" i="19"/>
  <c r="L15" i="19"/>
  <c r="R49" i="19"/>
  <c r="R47" i="19"/>
  <c r="R45" i="19"/>
  <c r="R43" i="19"/>
  <c r="R41" i="19"/>
  <c r="R39" i="19"/>
  <c r="R37" i="19"/>
  <c r="R35" i="19"/>
  <c r="R33" i="19"/>
  <c r="R31" i="19"/>
  <c r="R29" i="19"/>
  <c r="P49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D45" i="21"/>
  <c r="E45" i="21"/>
  <c r="F45" i="21"/>
  <c r="G45" i="21"/>
  <c r="H45" i="21"/>
  <c r="D44" i="21"/>
  <c r="E44" i="21"/>
  <c r="F44" i="21"/>
  <c r="G44" i="21"/>
  <c r="H44" i="21"/>
  <c r="D43" i="21"/>
  <c r="E43" i="21"/>
  <c r="F43" i="21"/>
  <c r="G43" i="21"/>
  <c r="H43" i="21"/>
  <c r="D42" i="21"/>
  <c r="E42" i="21"/>
  <c r="F42" i="21"/>
  <c r="G42" i="21"/>
  <c r="H42" i="21"/>
  <c r="D41" i="21"/>
  <c r="E41" i="21"/>
  <c r="F41" i="21"/>
  <c r="G41" i="21"/>
  <c r="H41" i="21"/>
  <c r="D40" i="21"/>
  <c r="E40" i="21"/>
  <c r="F40" i="21"/>
  <c r="G40" i="21"/>
  <c r="H40" i="21"/>
  <c r="D39" i="21"/>
  <c r="E39" i="21"/>
  <c r="F39" i="21"/>
  <c r="G39" i="21"/>
  <c r="H39" i="21"/>
  <c r="D55" i="21"/>
  <c r="E55" i="21"/>
  <c r="F55" i="21"/>
  <c r="G55" i="21"/>
  <c r="H55" i="21"/>
  <c r="D54" i="21"/>
  <c r="E54" i="21"/>
  <c r="F54" i="21"/>
  <c r="G54" i="21"/>
  <c r="H54" i="21"/>
  <c r="D53" i="21"/>
  <c r="E53" i="21"/>
  <c r="F53" i="21"/>
  <c r="G53" i="21"/>
  <c r="H53" i="21"/>
  <c r="D52" i="21"/>
  <c r="E52" i="21"/>
  <c r="F52" i="21"/>
  <c r="G52" i="21"/>
  <c r="H52" i="21"/>
  <c r="D51" i="21"/>
  <c r="E51" i="21"/>
  <c r="F51" i="21"/>
  <c r="G51" i="21"/>
  <c r="H51" i="21"/>
  <c r="D50" i="21"/>
  <c r="E50" i="21"/>
  <c r="F50" i="21"/>
  <c r="G50" i="21"/>
  <c r="H50" i="21"/>
  <c r="D49" i="21"/>
  <c r="E49" i="21"/>
  <c r="F49" i="21"/>
  <c r="G49" i="21"/>
  <c r="H49" i="21"/>
  <c r="D48" i="21"/>
  <c r="E48" i="21"/>
  <c r="F48" i="21"/>
  <c r="G48" i="21"/>
  <c r="H48" i="21"/>
  <c r="D47" i="21"/>
  <c r="E47" i="21"/>
  <c r="F47" i="21"/>
  <c r="G47" i="21"/>
  <c r="H47" i="21"/>
  <c r="D46" i="21"/>
  <c r="E46" i="21"/>
  <c r="F46" i="21"/>
  <c r="G46" i="21"/>
  <c r="H46" i="21"/>
  <c r="D38" i="21"/>
  <c r="E38" i="21"/>
  <c r="F38" i="21"/>
  <c r="G38" i="21"/>
  <c r="H38" i="21"/>
  <c r="D37" i="21"/>
  <c r="E37" i="21"/>
  <c r="F37" i="21"/>
  <c r="G37" i="21"/>
  <c r="H37" i="21"/>
  <c r="D36" i="21"/>
  <c r="E36" i="21"/>
  <c r="F36" i="21"/>
  <c r="G36" i="21"/>
  <c r="H36" i="21"/>
  <c r="D35" i="21"/>
  <c r="E35" i="21"/>
  <c r="F35" i="21"/>
  <c r="G35" i="21"/>
  <c r="H35" i="21"/>
  <c r="D34" i="21"/>
  <c r="E34" i="21"/>
  <c r="F34" i="21"/>
  <c r="G34" i="21"/>
  <c r="H34" i="21"/>
  <c r="D33" i="21"/>
  <c r="E33" i="21"/>
  <c r="F33" i="21"/>
  <c r="G33" i="21"/>
  <c r="H33" i="21"/>
  <c r="D32" i="21"/>
  <c r="E32" i="21"/>
  <c r="F32" i="21"/>
  <c r="G32" i="21"/>
  <c r="H32" i="21"/>
  <c r="D31" i="21"/>
  <c r="E31" i="21"/>
  <c r="F31" i="21"/>
  <c r="G31" i="21"/>
  <c r="H31" i="21"/>
  <c r="D30" i="21"/>
  <c r="E30" i="21"/>
  <c r="F30" i="21"/>
  <c r="G30" i="21"/>
  <c r="H30" i="21"/>
  <c r="D29" i="21"/>
  <c r="E29" i="21"/>
  <c r="F29" i="21"/>
  <c r="G29" i="21"/>
  <c r="H29" i="21"/>
  <c r="D28" i="21"/>
  <c r="E28" i="21"/>
  <c r="F28" i="21"/>
  <c r="G28" i="21"/>
  <c r="H28" i="21"/>
  <c r="D27" i="21"/>
  <c r="E27" i="21"/>
  <c r="F27" i="21"/>
  <c r="G27" i="21"/>
  <c r="H27" i="21"/>
  <c r="D26" i="21"/>
  <c r="E26" i="21"/>
  <c r="F26" i="21"/>
  <c r="G26" i="21"/>
  <c r="H26" i="21"/>
  <c r="D25" i="21"/>
  <c r="E25" i="21"/>
  <c r="F25" i="21"/>
  <c r="G25" i="21"/>
  <c r="H25" i="21"/>
  <c r="D24" i="21"/>
  <c r="E24" i="21"/>
  <c r="F24" i="21"/>
  <c r="G24" i="21"/>
  <c r="H24" i="21"/>
  <c r="D23" i="21"/>
  <c r="E23" i="21"/>
  <c r="F23" i="21"/>
  <c r="G23" i="21"/>
  <c r="H23" i="21"/>
  <c r="D22" i="21"/>
  <c r="E22" i="21"/>
  <c r="F22" i="21"/>
  <c r="G22" i="21"/>
  <c r="H22" i="21"/>
  <c r="D21" i="21"/>
  <c r="E21" i="21"/>
  <c r="F21" i="21"/>
  <c r="G21" i="21"/>
  <c r="H21" i="21"/>
  <c r="D20" i="21"/>
  <c r="E20" i="21"/>
  <c r="F20" i="21"/>
  <c r="G20" i="21"/>
  <c r="H20" i="21"/>
  <c r="D19" i="21"/>
  <c r="E19" i="21"/>
  <c r="F19" i="21"/>
  <c r="G19" i="21"/>
  <c r="H19" i="21"/>
  <c r="D18" i="21"/>
  <c r="E18" i="21"/>
  <c r="F18" i="21"/>
  <c r="G18" i="21"/>
  <c r="H18" i="21"/>
  <c r="D17" i="21"/>
  <c r="E17" i="21"/>
  <c r="F17" i="21"/>
  <c r="G17" i="21"/>
  <c r="H17" i="21"/>
  <c r="D16" i="21"/>
  <c r="E16" i="21"/>
  <c r="F16" i="21"/>
  <c r="G16" i="21"/>
  <c r="H16" i="21"/>
  <c r="D15" i="21"/>
  <c r="E15" i="21"/>
  <c r="F15" i="21"/>
  <c r="G15" i="21"/>
  <c r="H15" i="21"/>
  <c r="D14" i="21"/>
  <c r="E14" i="21"/>
  <c r="F14" i="21"/>
  <c r="G14" i="21"/>
  <c r="H14" i="21"/>
  <c r="D13" i="21"/>
  <c r="E13" i="21"/>
  <c r="F13" i="21"/>
  <c r="G13" i="21"/>
  <c r="H13" i="21"/>
  <c r="D12" i="21"/>
  <c r="E12" i="21"/>
  <c r="F12" i="21"/>
  <c r="G12" i="21"/>
  <c r="H12" i="21"/>
  <c r="D11" i="21"/>
  <c r="E11" i="21"/>
  <c r="F11" i="21"/>
  <c r="G11" i="21"/>
  <c r="H11" i="21"/>
  <c r="D10" i="21"/>
  <c r="E10" i="21"/>
  <c r="F10" i="21"/>
  <c r="G10" i="21"/>
  <c r="H10" i="21"/>
  <c r="D9" i="21"/>
  <c r="E9" i="21"/>
  <c r="F9" i="21"/>
  <c r="G9" i="21"/>
  <c r="H9" i="21"/>
  <c r="D8" i="21"/>
  <c r="E8" i="21"/>
  <c r="F8" i="21"/>
  <c r="G8" i="21"/>
  <c r="H8" i="21"/>
  <c r="D7" i="21"/>
  <c r="E7" i="21"/>
  <c r="F7" i="21"/>
  <c r="G7" i="21"/>
  <c r="H7" i="21"/>
  <c r="D6" i="21"/>
  <c r="E6" i="21"/>
  <c r="F6" i="21"/>
  <c r="G6" i="21"/>
  <c r="H6" i="21"/>
  <c r="B44" i="22"/>
  <c r="C44" i="22"/>
  <c r="D44" i="22"/>
  <c r="E44" i="22"/>
  <c r="B43" i="22"/>
  <c r="C43" i="22"/>
  <c r="D43" i="22"/>
  <c r="E43" i="22"/>
  <c r="B42" i="22"/>
  <c r="C42" i="22"/>
  <c r="D42" i="22"/>
  <c r="E42" i="22"/>
  <c r="B41" i="22"/>
  <c r="C41" i="22"/>
  <c r="D41" i="22"/>
  <c r="E41" i="22"/>
  <c r="B40" i="22"/>
  <c r="C40" i="22"/>
  <c r="D40" i="22"/>
  <c r="E40" i="22"/>
  <c r="B39" i="22"/>
  <c r="C39" i="22"/>
  <c r="D39" i="22"/>
  <c r="E39" i="22"/>
  <c r="B38" i="22"/>
  <c r="C38" i="22"/>
  <c r="D38" i="22"/>
  <c r="E38" i="22"/>
  <c r="B37" i="22"/>
  <c r="C37" i="22"/>
  <c r="D37" i="22"/>
  <c r="E37" i="22"/>
  <c r="B36" i="22"/>
  <c r="C36" i="22"/>
  <c r="D36" i="22"/>
  <c r="E36" i="22"/>
  <c r="B35" i="22"/>
  <c r="C35" i="22"/>
  <c r="D35" i="22"/>
  <c r="E35" i="22"/>
  <c r="B34" i="22"/>
  <c r="C34" i="22"/>
  <c r="D34" i="22"/>
  <c r="E34" i="22"/>
  <c r="B33" i="22"/>
  <c r="C33" i="22"/>
  <c r="D33" i="22"/>
  <c r="E33" i="22"/>
  <c r="B32" i="22"/>
  <c r="C32" i="22"/>
  <c r="D32" i="22"/>
  <c r="E32" i="22"/>
  <c r="B31" i="22"/>
  <c r="C31" i="22"/>
  <c r="D31" i="22"/>
  <c r="E31" i="22"/>
  <c r="B30" i="22"/>
  <c r="C30" i="22"/>
  <c r="D30" i="22"/>
  <c r="E30" i="22"/>
  <c r="B29" i="22"/>
  <c r="C29" i="22"/>
  <c r="D29" i="22"/>
  <c r="E29" i="22"/>
  <c r="B28" i="22"/>
  <c r="C28" i="22"/>
  <c r="D28" i="22"/>
  <c r="E28" i="22"/>
  <c r="B27" i="22"/>
  <c r="C27" i="22"/>
  <c r="D27" i="22"/>
  <c r="E27" i="22"/>
  <c r="B26" i="22"/>
  <c r="C26" i="22"/>
  <c r="D26" i="22"/>
  <c r="E26" i="22"/>
  <c r="B25" i="22"/>
  <c r="C25" i="22"/>
  <c r="D25" i="22"/>
  <c r="E25" i="22"/>
  <c r="B24" i="22"/>
  <c r="C24" i="22"/>
  <c r="D24" i="22"/>
  <c r="E24" i="22"/>
  <c r="B23" i="22"/>
  <c r="C23" i="22"/>
  <c r="D23" i="22"/>
  <c r="E23" i="22"/>
  <c r="B22" i="22"/>
  <c r="C22" i="22"/>
  <c r="D22" i="22"/>
  <c r="E22" i="22"/>
  <c r="B21" i="22"/>
  <c r="C21" i="22"/>
  <c r="D21" i="22"/>
  <c r="E21" i="22"/>
  <c r="B20" i="22"/>
  <c r="C20" i="22"/>
  <c r="D20" i="22"/>
  <c r="E20" i="22"/>
  <c r="B19" i="22"/>
  <c r="C19" i="22"/>
  <c r="D19" i="22"/>
  <c r="E19" i="22"/>
  <c r="B18" i="22"/>
  <c r="C18" i="22"/>
  <c r="D18" i="22"/>
  <c r="E18" i="22"/>
  <c r="B17" i="22"/>
  <c r="C17" i="22"/>
  <c r="D17" i="22"/>
  <c r="E17" i="22"/>
  <c r="B16" i="22"/>
  <c r="C16" i="22"/>
  <c r="D16" i="22"/>
  <c r="E16" i="22"/>
  <c r="B15" i="22"/>
  <c r="C15" i="22"/>
  <c r="D15" i="22"/>
  <c r="E15" i="22"/>
  <c r="B14" i="22"/>
  <c r="C14" i="22"/>
  <c r="D14" i="22"/>
  <c r="E14" i="22"/>
  <c r="B13" i="22"/>
  <c r="C13" i="22"/>
  <c r="D13" i="22"/>
  <c r="E13" i="22"/>
  <c r="B12" i="22"/>
  <c r="C12" i="22"/>
  <c r="D12" i="22"/>
  <c r="E12" i="22"/>
  <c r="B11" i="22"/>
  <c r="C11" i="22"/>
  <c r="D11" i="22"/>
  <c r="E11" i="22"/>
  <c r="B10" i="22"/>
  <c r="C10" i="22"/>
  <c r="D10" i="22"/>
  <c r="E10" i="22"/>
  <c r="B9" i="22"/>
  <c r="C9" i="22"/>
  <c r="D9" i="22"/>
  <c r="E9" i="22"/>
  <c r="B8" i="22"/>
  <c r="C8" i="22"/>
  <c r="D8" i="22"/>
  <c r="E8" i="22"/>
  <c r="B7" i="22"/>
  <c r="C7" i="22"/>
  <c r="D7" i="22"/>
  <c r="E7" i="22"/>
  <c r="B6" i="22"/>
  <c r="C6" i="22"/>
  <c r="D6" i="22"/>
  <c r="E6" i="22"/>
  <c r="B5" i="22"/>
  <c r="C5" i="22"/>
  <c r="D5" i="22"/>
  <c r="E5" i="22"/>
  <c r="D44" i="23"/>
  <c r="E44" i="23"/>
  <c r="F44" i="23"/>
  <c r="D43" i="23"/>
  <c r="E43" i="23"/>
  <c r="F43" i="23"/>
  <c r="D42" i="23"/>
  <c r="E42" i="23"/>
  <c r="F42" i="23"/>
  <c r="D41" i="23"/>
  <c r="E41" i="23"/>
  <c r="F41" i="23"/>
  <c r="D40" i="23"/>
  <c r="E40" i="23"/>
  <c r="F40" i="23"/>
  <c r="B39" i="23"/>
  <c r="C39" i="23"/>
  <c r="D39" i="23"/>
  <c r="E39" i="23"/>
  <c r="F39" i="23"/>
  <c r="B38" i="23"/>
  <c r="C38" i="23"/>
  <c r="D38" i="23"/>
  <c r="E38" i="23"/>
  <c r="F38" i="23"/>
  <c r="B37" i="23"/>
  <c r="C37" i="23"/>
  <c r="D37" i="23"/>
  <c r="E37" i="23"/>
  <c r="F37" i="23"/>
  <c r="D36" i="23"/>
  <c r="E36" i="23"/>
  <c r="F36" i="23"/>
  <c r="B35" i="23"/>
  <c r="C35" i="23"/>
  <c r="D35" i="23"/>
  <c r="E35" i="23"/>
  <c r="F35" i="23"/>
  <c r="B34" i="23"/>
  <c r="C34" i="23"/>
  <c r="D34" i="23"/>
  <c r="E34" i="23"/>
  <c r="F34" i="23"/>
  <c r="B33" i="23"/>
  <c r="C33" i="23"/>
  <c r="D33" i="23"/>
  <c r="E33" i="23"/>
  <c r="F33" i="23"/>
  <c r="B32" i="23"/>
  <c r="C32" i="23"/>
  <c r="D32" i="23"/>
  <c r="E32" i="23"/>
  <c r="F32" i="23"/>
  <c r="B31" i="23"/>
  <c r="C31" i="23"/>
  <c r="D31" i="23"/>
  <c r="E31" i="23"/>
  <c r="F31" i="23"/>
  <c r="B30" i="23"/>
  <c r="C30" i="23"/>
  <c r="D30" i="23"/>
  <c r="E30" i="23"/>
  <c r="F30" i="23"/>
  <c r="B29" i="23"/>
  <c r="C29" i="23"/>
  <c r="D29" i="23"/>
  <c r="E29" i="23"/>
  <c r="F29" i="23"/>
  <c r="B28" i="23"/>
  <c r="C28" i="23"/>
  <c r="D28" i="23"/>
  <c r="E28" i="23"/>
  <c r="F28" i="23"/>
  <c r="B27" i="23"/>
  <c r="C27" i="23"/>
  <c r="D27" i="23"/>
  <c r="E27" i="23"/>
  <c r="F27" i="23"/>
  <c r="B26" i="23"/>
  <c r="C26" i="23"/>
  <c r="D26" i="23"/>
  <c r="E26" i="23"/>
  <c r="F26" i="23"/>
  <c r="B25" i="23"/>
  <c r="C25" i="23"/>
  <c r="D25" i="23"/>
  <c r="E25" i="23"/>
  <c r="F25" i="23"/>
  <c r="B24" i="23"/>
  <c r="C24" i="23"/>
  <c r="D24" i="23"/>
  <c r="E24" i="23"/>
  <c r="F24" i="23"/>
  <c r="B23" i="23"/>
  <c r="C23" i="23"/>
  <c r="D23" i="23"/>
  <c r="E23" i="23"/>
  <c r="F23" i="23"/>
  <c r="B22" i="23"/>
  <c r="C22" i="23"/>
  <c r="D22" i="23"/>
  <c r="E22" i="23"/>
  <c r="F22" i="23"/>
  <c r="B21" i="23"/>
  <c r="C21" i="23"/>
  <c r="D21" i="23"/>
  <c r="E21" i="23"/>
  <c r="F21" i="23"/>
  <c r="B20" i="23"/>
  <c r="C20" i="23"/>
  <c r="D20" i="23"/>
  <c r="E20" i="23"/>
  <c r="F20" i="23"/>
  <c r="B19" i="23"/>
  <c r="C19" i="23"/>
  <c r="D19" i="23"/>
  <c r="E19" i="23"/>
  <c r="F19" i="23"/>
  <c r="B18" i="23"/>
  <c r="C18" i="23"/>
  <c r="D18" i="23"/>
  <c r="E18" i="23"/>
  <c r="F18" i="23"/>
  <c r="B17" i="23"/>
  <c r="C17" i="23"/>
  <c r="D17" i="23"/>
  <c r="E17" i="23"/>
  <c r="F17" i="23"/>
  <c r="B16" i="23"/>
  <c r="C16" i="23"/>
  <c r="D16" i="23"/>
  <c r="E16" i="23"/>
  <c r="F16" i="23"/>
  <c r="B15" i="23"/>
  <c r="C15" i="23"/>
  <c r="D15" i="23"/>
  <c r="E15" i="23"/>
  <c r="F15" i="23"/>
  <c r="B14" i="23"/>
  <c r="C14" i="23"/>
  <c r="D14" i="23"/>
  <c r="E14" i="23"/>
  <c r="F14" i="23"/>
  <c r="B13" i="23"/>
  <c r="C13" i="23"/>
  <c r="D13" i="23"/>
  <c r="E13" i="23"/>
  <c r="F13" i="23"/>
  <c r="B12" i="23"/>
  <c r="C12" i="23"/>
  <c r="D12" i="23"/>
  <c r="E12" i="23"/>
  <c r="F12" i="23"/>
  <c r="B11" i="23"/>
  <c r="C11" i="23"/>
  <c r="D11" i="23"/>
  <c r="E11" i="23"/>
  <c r="F11" i="23"/>
  <c r="B10" i="23"/>
  <c r="C10" i="23"/>
  <c r="D10" i="23"/>
  <c r="E10" i="23"/>
  <c r="F10" i="23"/>
  <c r="B9" i="23"/>
  <c r="C9" i="23"/>
  <c r="D9" i="23"/>
  <c r="E9" i="23"/>
  <c r="F9" i="23"/>
  <c r="B8" i="23"/>
  <c r="C8" i="23"/>
  <c r="D8" i="23"/>
  <c r="E8" i="23"/>
  <c r="F8" i="23"/>
  <c r="B7" i="23"/>
  <c r="C7" i="23"/>
  <c r="D7" i="23"/>
  <c r="E7" i="23"/>
  <c r="F7" i="23"/>
  <c r="B6" i="23"/>
  <c r="C6" i="23"/>
  <c r="D6" i="23"/>
  <c r="E6" i="23"/>
  <c r="F6" i="23"/>
  <c r="B5" i="23"/>
  <c r="C5" i="23"/>
  <c r="D5" i="23"/>
  <c r="E5" i="23"/>
  <c r="F5" i="23"/>
  <c r="B44" i="23"/>
  <c r="B43" i="23"/>
  <c r="B42" i="23"/>
  <c r="B41" i="23"/>
  <c r="B40" i="23"/>
  <c r="B36" i="23"/>
  <c r="D55" i="11"/>
  <c r="AE55" i="11"/>
  <c r="D54" i="11"/>
  <c r="AE54" i="11"/>
  <c r="D53" i="11"/>
  <c r="AE53" i="11"/>
  <c r="D52" i="11"/>
  <c r="AE52" i="11"/>
  <c r="X53" i="11"/>
  <c r="X52" i="11"/>
  <c r="D51" i="11"/>
  <c r="X51" i="11"/>
  <c r="D50" i="11"/>
  <c r="X50" i="11"/>
  <c r="AH55" i="11"/>
  <c r="AH54" i="11"/>
  <c r="AH53" i="11"/>
  <c r="AH52" i="11"/>
  <c r="AH51" i="11"/>
  <c r="AH50" i="11"/>
  <c r="D49" i="11"/>
  <c r="AH49" i="11"/>
  <c r="D48" i="11"/>
  <c r="AH48" i="11"/>
  <c r="D47" i="11"/>
  <c r="AH47" i="11"/>
  <c r="D46" i="11"/>
  <c r="AH46" i="11"/>
  <c r="D45" i="11"/>
  <c r="AH45" i="11"/>
  <c r="D44" i="11"/>
  <c r="AH44" i="11"/>
  <c r="D43" i="11"/>
  <c r="AH43" i="11"/>
  <c r="D42" i="11"/>
  <c r="AH42" i="11"/>
  <c r="D41" i="11"/>
  <c r="AH41" i="11"/>
  <c r="D40" i="11"/>
  <c r="AH40" i="11"/>
  <c r="D39" i="11"/>
  <c r="AH39" i="11"/>
  <c r="D38" i="11"/>
  <c r="AH38" i="11"/>
  <c r="D37" i="11"/>
  <c r="AH37" i="11"/>
  <c r="D36" i="11"/>
  <c r="AH36" i="11"/>
  <c r="D35" i="11"/>
  <c r="AH35" i="11"/>
  <c r="D34" i="11"/>
  <c r="AH34" i="11"/>
  <c r="D33" i="11"/>
  <c r="AH33" i="11"/>
  <c r="D32" i="11"/>
  <c r="AH32" i="11"/>
  <c r="D31" i="11"/>
  <c r="AH31" i="11"/>
  <c r="D30" i="11"/>
  <c r="AH30" i="11"/>
  <c r="D29" i="11"/>
  <c r="AH29" i="11"/>
  <c r="D28" i="11"/>
  <c r="AH28" i="11"/>
  <c r="D27" i="11"/>
  <c r="AH27" i="11"/>
  <c r="D26" i="11"/>
  <c r="AH26" i="11"/>
  <c r="D25" i="11"/>
  <c r="AH25" i="11"/>
  <c r="D24" i="11"/>
  <c r="AH24" i="11"/>
  <c r="D23" i="11"/>
  <c r="AH23" i="11"/>
  <c r="D22" i="11"/>
  <c r="AH22" i="11"/>
  <c r="D21" i="11"/>
  <c r="AH21" i="11"/>
  <c r="D20" i="11"/>
  <c r="AH20" i="11"/>
  <c r="D19" i="11"/>
  <c r="AH19" i="11"/>
  <c r="D18" i="11"/>
  <c r="AH18" i="11"/>
  <c r="D17" i="11"/>
  <c r="AH17" i="11"/>
  <c r="D16" i="11"/>
  <c r="AH16" i="11"/>
  <c r="D15" i="11"/>
  <c r="AH15" i="11"/>
  <c r="D14" i="11"/>
  <c r="AH14" i="11"/>
  <c r="D13" i="11"/>
  <c r="AH13" i="11"/>
  <c r="D12" i="11"/>
  <c r="AH12" i="11"/>
  <c r="D11" i="11"/>
  <c r="AH11" i="11"/>
  <c r="D10" i="11"/>
  <c r="AH10" i="11"/>
  <c r="D9" i="11"/>
  <c r="AH9" i="11"/>
  <c r="D8" i="11"/>
  <c r="AH8" i="11"/>
  <c r="D7" i="11"/>
  <c r="AH7" i="11"/>
  <c r="D6" i="11"/>
  <c r="AH6" i="11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9" i="11"/>
  <c r="AG38" i="11"/>
  <c r="AE51" i="11"/>
  <c r="AE50" i="11"/>
  <c r="AE49" i="11"/>
  <c r="AE48" i="11"/>
  <c r="AE47" i="11"/>
  <c r="AE46" i="11"/>
  <c r="AE45" i="11"/>
  <c r="AE44" i="11"/>
  <c r="AE43" i="11"/>
  <c r="AE42" i="11"/>
  <c r="AE41" i="11"/>
  <c r="AE40" i="11"/>
  <c r="AE39" i="11"/>
  <c r="AE38" i="11"/>
  <c r="Z50" i="11"/>
  <c r="Z53" i="11"/>
  <c r="Z52" i="11"/>
  <c r="Z51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H13" i="11"/>
  <c r="H12" i="11"/>
  <c r="H11" i="11"/>
  <c r="H10" i="11"/>
  <c r="H9" i="11"/>
  <c r="H8" i="11"/>
  <c r="H7" i="11"/>
  <c r="H6" i="11"/>
  <c r="AD51" i="11"/>
  <c r="AD50" i="11"/>
  <c r="AD49" i="11"/>
  <c r="AD48" i="11"/>
  <c r="AD47" i="11"/>
  <c r="AD46" i="11"/>
  <c r="AD45" i="11"/>
  <c r="AD44" i="11"/>
  <c r="AD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0" i="11"/>
  <c r="AD9" i="11"/>
  <c r="AD8" i="11"/>
  <c r="AD7" i="11"/>
  <c r="AD6" i="11"/>
  <c r="D55" i="6"/>
  <c r="AE55" i="6"/>
  <c r="D54" i="6"/>
  <c r="AE54" i="6"/>
  <c r="D53" i="6"/>
  <c r="AE53" i="6"/>
  <c r="D52" i="6"/>
  <c r="AE52" i="6"/>
  <c r="D51" i="6"/>
  <c r="AE51" i="6"/>
  <c r="D50" i="6"/>
  <c r="AE50" i="6"/>
  <c r="D49" i="6"/>
  <c r="AE49" i="6"/>
  <c r="D48" i="6"/>
  <c r="AE48" i="6"/>
  <c r="D47" i="6"/>
  <c r="AE47" i="6"/>
  <c r="D46" i="6"/>
  <c r="AE46" i="6"/>
  <c r="D45" i="6"/>
  <c r="AE45" i="6"/>
  <c r="D44" i="6"/>
  <c r="AE44" i="6"/>
  <c r="D43" i="6"/>
  <c r="AE43" i="6"/>
  <c r="D42" i="6"/>
  <c r="AE42" i="6"/>
  <c r="D41" i="6"/>
  <c r="AE41" i="6"/>
  <c r="D40" i="6"/>
  <c r="AE40" i="6"/>
  <c r="D39" i="6"/>
  <c r="AE39" i="6"/>
  <c r="X53" i="6"/>
  <c r="X51" i="6"/>
  <c r="AG55" i="6"/>
  <c r="AH55" i="6"/>
  <c r="AG54" i="6"/>
  <c r="AH54" i="6"/>
  <c r="Z53" i="6"/>
  <c r="AH53" i="6"/>
  <c r="Z52" i="6"/>
  <c r="AH52" i="6"/>
  <c r="Z51" i="6"/>
  <c r="AH51" i="6"/>
  <c r="Z50" i="6"/>
  <c r="AH50" i="6"/>
  <c r="Z49" i="6"/>
  <c r="AH49" i="6"/>
  <c r="Z48" i="6"/>
  <c r="AH48" i="6"/>
  <c r="Z47" i="6"/>
  <c r="AH47" i="6"/>
  <c r="Z46" i="6"/>
  <c r="AH46" i="6"/>
  <c r="Z45" i="6"/>
  <c r="AH45" i="6"/>
  <c r="Z44" i="6"/>
  <c r="AH44" i="6"/>
  <c r="Z43" i="6"/>
  <c r="AH43" i="6"/>
  <c r="Z42" i="6"/>
  <c r="AH42" i="6"/>
  <c r="Z41" i="6"/>
  <c r="AH41" i="6"/>
  <c r="Z40" i="6"/>
  <c r="AH40" i="6"/>
  <c r="Z39" i="6"/>
  <c r="AH39" i="6"/>
  <c r="D38" i="6"/>
  <c r="Z38" i="6"/>
  <c r="AH38" i="6"/>
  <c r="D37" i="6"/>
  <c r="Z37" i="6"/>
  <c r="AH37" i="6"/>
  <c r="D36" i="6"/>
  <c r="Z36" i="6"/>
  <c r="AH36" i="6"/>
  <c r="D35" i="6"/>
  <c r="Z35" i="6"/>
  <c r="AH35" i="6"/>
  <c r="D34" i="6"/>
  <c r="Z34" i="6"/>
  <c r="AH34" i="6"/>
  <c r="D33" i="6"/>
  <c r="Z33" i="6"/>
  <c r="AH33" i="6"/>
  <c r="D32" i="6"/>
  <c r="Z32" i="6"/>
  <c r="AH32" i="6"/>
  <c r="D31" i="6"/>
  <c r="Z31" i="6"/>
  <c r="AH31" i="6"/>
  <c r="D30" i="6"/>
  <c r="Z30" i="6"/>
  <c r="AH30" i="6"/>
  <c r="D29" i="6"/>
  <c r="Z29" i="6"/>
  <c r="AH29" i="6"/>
  <c r="D28" i="6"/>
  <c r="Z28" i="6"/>
  <c r="AH28" i="6"/>
  <c r="D27" i="6"/>
  <c r="L27" i="6"/>
  <c r="AH27" i="6"/>
  <c r="D26" i="6"/>
  <c r="L26" i="6"/>
  <c r="AH26" i="6"/>
  <c r="D25" i="6"/>
  <c r="L25" i="6"/>
  <c r="AH25" i="6"/>
  <c r="D24" i="6"/>
  <c r="L24" i="6"/>
  <c r="AH24" i="6"/>
  <c r="D23" i="6"/>
  <c r="L23" i="6"/>
  <c r="AH23" i="6"/>
  <c r="D22" i="6"/>
  <c r="L22" i="6"/>
  <c r="AH22" i="6"/>
  <c r="D21" i="6"/>
  <c r="L21" i="6"/>
  <c r="AH21" i="6"/>
  <c r="D20" i="6"/>
  <c r="L20" i="6"/>
  <c r="AH20" i="6"/>
  <c r="D19" i="6"/>
  <c r="L19" i="6"/>
  <c r="AH19" i="6"/>
  <c r="D18" i="6"/>
  <c r="L18" i="6"/>
  <c r="AH18" i="6"/>
  <c r="D17" i="6"/>
  <c r="L17" i="6"/>
  <c r="AH17" i="6"/>
  <c r="D16" i="6"/>
  <c r="L16" i="6"/>
  <c r="AH16" i="6"/>
  <c r="D15" i="6"/>
  <c r="L15" i="6"/>
  <c r="AH15" i="6"/>
  <c r="D14" i="6"/>
  <c r="L14" i="6"/>
  <c r="AH14" i="6"/>
  <c r="D13" i="6"/>
  <c r="H13" i="6"/>
  <c r="AH13" i="6"/>
  <c r="D12" i="6"/>
  <c r="H12" i="6"/>
  <c r="AH12" i="6"/>
  <c r="D11" i="6"/>
  <c r="H11" i="6"/>
  <c r="AH11" i="6"/>
  <c r="D10" i="6"/>
  <c r="H10" i="6"/>
  <c r="AH10" i="6"/>
  <c r="D9" i="6"/>
  <c r="H9" i="6"/>
  <c r="AH9" i="6"/>
  <c r="D8" i="6"/>
  <c r="H8" i="6"/>
  <c r="AH8" i="6"/>
  <c r="D7" i="6"/>
  <c r="H7" i="6"/>
  <c r="AH7" i="6"/>
  <c r="D6" i="6"/>
  <c r="H6" i="6"/>
  <c r="AH6" i="6"/>
  <c r="AG52" i="6"/>
  <c r="AG50" i="6"/>
  <c r="AG48" i="6"/>
  <c r="AG46" i="6"/>
  <c r="AG44" i="6"/>
  <c r="AG42" i="6"/>
  <c r="AG40" i="6"/>
  <c r="AG38" i="6"/>
  <c r="X49" i="6"/>
  <c r="X47" i="6"/>
  <c r="X45" i="6"/>
  <c r="X43" i="6"/>
  <c r="X41" i="6"/>
  <c r="X39" i="6"/>
  <c r="X37" i="6"/>
  <c r="X35" i="6"/>
  <c r="X33" i="6"/>
  <c r="X31" i="6"/>
  <c r="X29" i="6"/>
  <c r="T49" i="6"/>
  <c r="T47" i="6"/>
  <c r="T45" i="6"/>
  <c r="T43" i="6"/>
  <c r="T41" i="6"/>
  <c r="T39" i="6"/>
  <c r="T37" i="6"/>
  <c r="T35" i="6"/>
  <c r="T33" i="6"/>
  <c r="T31" i="6"/>
  <c r="T29" i="6"/>
  <c r="T27" i="6"/>
  <c r="T25" i="6"/>
  <c r="T23" i="6"/>
  <c r="P49" i="6"/>
  <c r="P47" i="6"/>
  <c r="P45" i="6"/>
  <c r="P43" i="6"/>
  <c r="P41" i="6"/>
  <c r="P39" i="6"/>
  <c r="P37" i="6"/>
  <c r="P35" i="6"/>
  <c r="P33" i="6"/>
  <c r="P31" i="6"/>
  <c r="P29" i="6"/>
  <c r="P27" i="6"/>
  <c r="P25" i="6"/>
  <c r="P23" i="6"/>
  <c r="P21" i="6"/>
  <c r="P19" i="6"/>
  <c r="AD6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0" i="6"/>
  <c r="AD9" i="6"/>
  <c r="AD8" i="6"/>
  <c r="AD7" i="6"/>
  <c r="M5" i="23"/>
  <c r="H5" i="23"/>
  <c r="M6" i="23"/>
  <c r="H6" i="23"/>
  <c r="M7" i="23"/>
  <c r="H7" i="23"/>
  <c r="M8" i="23"/>
  <c r="H8" i="23"/>
  <c r="M9" i="23"/>
  <c r="H9" i="23"/>
  <c r="M10" i="23"/>
  <c r="H10" i="23"/>
  <c r="M11" i="23"/>
  <c r="J11" i="23"/>
  <c r="H11" i="23"/>
  <c r="M12" i="23"/>
  <c r="J12" i="23"/>
  <c r="H12" i="23"/>
  <c r="M13" i="23"/>
  <c r="J13" i="23"/>
  <c r="H13" i="23"/>
  <c r="M14" i="23"/>
  <c r="J14" i="23"/>
  <c r="H14" i="23"/>
  <c r="M15" i="23"/>
  <c r="J15" i="23"/>
  <c r="H15" i="23"/>
  <c r="M16" i="23"/>
  <c r="J16" i="23"/>
  <c r="H16" i="23"/>
  <c r="M17" i="23"/>
  <c r="J17" i="23"/>
  <c r="H17" i="23"/>
  <c r="M18" i="23"/>
  <c r="J18" i="23"/>
  <c r="H18" i="23"/>
  <c r="M19" i="23"/>
  <c r="J19" i="23"/>
  <c r="H19" i="23"/>
  <c r="M20" i="23"/>
  <c r="J20" i="23"/>
  <c r="H20" i="23"/>
  <c r="M21" i="23"/>
  <c r="L21" i="23"/>
  <c r="J21" i="23"/>
  <c r="H21" i="23"/>
  <c r="M22" i="23"/>
  <c r="L22" i="23"/>
  <c r="J22" i="23"/>
  <c r="H22" i="23"/>
  <c r="M23" i="23"/>
  <c r="L23" i="23"/>
  <c r="J23" i="23"/>
  <c r="H23" i="23"/>
  <c r="M24" i="23"/>
  <c r="L24" i="23"/>
  <c r="J24" i="23"/>
  <c r="H24" i="23"/>
  <c r="M25" i="23"/>
  <c r="L25" i="23"/>
  <c r="J25" i="23"/>
  <c r="H25" i="23"/>
  <c r="M26" i="23"/>
  <c r="L26" i="23"/>
  <c r="J26" i="23"/>
  <c r="H26" i="23"/>
  <c r="M27" i="23"/>
  <c r="L27" i="23"/>
  <c r="J27" i="23"/>
  <c r="H27" i="23"/>
  <c r="M28" i="23"/>
  <c r="L28" i="23"/>
  <c r="J28" i="23"/>
  <c r="H28" i="23"/>
  <c r="M29" i="23"/>
  <c r="L29" i="23"/>
  <c r="J29" i="23"/>
  <c r="H29" i="23"/>
  <c r="M30" i="23"/>
  <c r="L30" i="23"/>
  <c r="J30" i="23"/>
  <c r="H30" i="23"/>
  <c r="M31" i="23"/>
  <c r="L31" i="23"/>
  <c r="J31" i="23"/>
  <c r="H31" i="23"/>
  <c r="M32" i="23"/>
  <c r="L32" i="23"/>
  <c r="J32" i="23"/>
  <c r="H32" i="23"/>
  <c r="M33" i="23"/>
  <c r="L33" i="23"/>
  <c r="J33" i="23"/>
  <c r="H33" i="23"/>
  <c r="M34" i="23"/>
  <c r="L34" i="23"/>
  <c r="J34" i="23"/>
  <c r="H34" i="23"/>
  <c r="M35" i="23"/>
  <c r="L35" i="23"/>
  <c r="J35" i="23"/>
  <c r="H35" i="23"/>
  <c r="M36" i="23"/>
  <c r="H36" i="23"/>
  <c r="M37" i="23"/>
  <c r="L37" i="23"/>
  <c r="J37" i="23"/>
  <c r="M38" i="23"/>
  <c r="L38" i="23"/>
  <c r="J38" i="23"/>
  <c r="M39" i="23"/>
  <c r="L39" i="23"/>
  <c r="J39" i="23"/>
  <c r="M40" i="23"/>
  <c r="L40" i="23"/>
  <c r="J40" i="23"/>
  <c r="M41" i="23"/>
  <c r="J41" i="23"/>
  <c r="M42" i="23"/>
  <c r="L42" i="23"/>
  <c r="M43" i="23"/>
  <c r="L43" i="23"/>
  <c r="M44" i="23"/>
  <c r="L44" i="23"/>
  <c r="L5" i="22"/>
  <c r="G5" i="22"/>
  <c r="L8" i="22"/>
  <c r="G8" i="22"/>
  <c r="L9" i="22"/>
  <c r="G9" i="22"/>
  <c r="L12" i="22"/>
  <c r="I12" i="22"/>
  <c r="G12" i="22"/>
  <c r="L13" i="22"/>
  <c r="I13" i="22"/>
  <c r="G13" i="22"/>
  <c r="L16" i="22"/>
  <c r="I16" i="22"/>
  <c r="G16" i="22"/>
  <c r="L17" i="22"/>
  <c r="I17" i="22"/>
  <c r="G17" i="22"/>
  <c r="L20" i="22"/>
  <c r="I20" i="22"/>
  <c r="G20" i="22"/>
  <c r="L21" i="22"/>
  <c r="K21" i="22"/>
  <c r="I21" i="22"/>
  <c r="G21" i="22"/>
  <c r="L24" i="22"/>
  <c r="K24" i="22"/>
  <c r="I24" i="22"/>
  <c r="G24" i="22"/>
  <c r="L25" i="22"/>
  <c r="K25" i="22"/>
  <c r="I25" i="22"/>
  <c r="G25" i="22"/>
  <c r="L28" i="22"/>
  <c r="K28" i="22"/>
  <c r="I28" i="22"/>
  <c r="G28" i="22"/>
  <c r="L29" i="22"/>
  <c r="K29" i="22"/>
  <c r="I29" i="22"/>
  <c r="G29" i="22"/>
  <c r="L32" i="22"/>
  <c r="K32" i="22"/>
  <c r="I32" i="22"/>
  <c r="G32" i="22"/>
  <c r="L33" i="22"/>
  <c r="K33" i="22"/>
  <c r="I33" i="22"/>
  <c r="G33" i="22"/>
  <c r="L36" i="22"/>
  <c r="G36" i="22"/>
  <c r="L37" i="22"/>
  <c r="K37" i="22"/>
  <c r="I37" i="22"/>
  <c r="K40" i="22"/>
  <c r="I40" i="22"/>
  <c r="L40" i="22"/>
  <c r="L41" i="22"/>
  <c r="I41" i="22"/>
  <c r="L44" i="22"/>
  <c r="K44" i="22"/>
  <c r="J6" i="21"/>
  <c r="Y6" i="21"/>
  <c r="J8" i="21"/>
  <c r="Y8" i="21"/>
  <c r="J10" i="21"/>
  <c r="Y10" i="21"/>
  <c r="J12" i="21"/>
  <c r="Y12" i="21"/>
  <c r="M14" i="21"/>
  <c r="Y14" i="21"/>
  <c r="M16" i="21"/>
  <c r="Y16" i="21"/>
  <c r="O18" i="21"/>
  <c r="M18" i="21"/>
  <c r="Y18" i="21"/>
  <c r="O20" i="21"/>
  <c r="M20" i="21"/>
  <c r="Y20" i="21"/>
  <c r="Q22" i="21"/>
  <c r="O22" i="21"/>
  <c r="M22" i="21"/>
  <c r="Y22" i="21"/>
  <c r="Q24" i="21"/>
  <c r="O24" i="21"/>
  <c r="M24" i="21"/>
  <c r="Y24" i="21"/>
  <c r="Q26" i="21"/>
  <c r="O26" i="21"/>
  <c r="M26" i="21"/>
  <c r="Y26" i="21"/>
  <c r="S28" i="21"/>
  <c r="Q28" i="21"/>
  <c r="O28" i="21"/>
  <c r="Y28" i="21"/>
  <c r="T28" i="21"/>
  <c r="S30" i="21"/>
  <c r="Q30" i="21"/>
  <c r="O30" i="21"/>
  <c r="Y30" i="21"/>
  <c r="T30" i="21"/>
  <c r="S32" i="21"/>
  <c r="Q32" i="21"/>
  <c r="O32" i="21"/>
  <c r="Y32" i="21"/>
  <c r="T32" i="21"/>
  <c r="S34" i="21"/>
  <c r="Q34" i="21"/>
  <c r="O34" i="21"/>
  <c r="Y34" i="21"/>
  <c r="T34" i="21"/>
  <c r="S36" i="21"/>
  <c r="Q36" i="21"/>
  <c r="O36" i="21"/>
  <c r="Y36" i="21"/>
  <c r="T36" i="21"/>
  <c r="W38" i="21"/>
  <c r="S38" i="21"/>
  <c r="Q38" i="21"/>
  <c r="O38" i="21"/>
  <c r="Y38" i="21"/>
  <c r="X38" i="21"/>
  <c r="T38" i="21"/>
  <c r="W7" i="19"/>
  <c r="J7" i="19"/>
  <c r="W8" i="19"/>
  <c r="J8" i="19"/>
  <c r="W11" i="19"/>
  <c r="J11" i="19"/>
  <c r="W12" i="19"/>
  <c r="J12" i="19"/>
  <c r="L6" i="22"/>
  <c r="G6" i="22"/>
  <c r="L7" i="22"/>
  <c r="G7" i="22"/>
  <c r="L10" i="22"/>
  <c r="G10" i="22"/>
  <c r="L11" i="22"/>
  <c r="I11" i="22"/>
  <c r="G11" i="22"/>
  <c r="L14" i="22"/>
  <c r="I14" i="22"/>
  <c r="G14" i="22"/>
  <c r="L15" i="22"/>
  <c r="I15" i="22"/>
  <c r="G15" i="22"/>
  <c r="L18" i="22"/>
  <c r="I18" i="22"/>
  <c r="G18" i="22"/>
  <c r="L19" i="22"/>
  <c r="I19" i="22"/>
  <c r="G19" i="22"/>
  <c r="L22" i="22"/>
  <c r="K22" i="22"/>
  <c r="I22" i="22"/>
  <c r="G22" i="22"/>
  <c r="L23" i="22"/>
  <c r="K23" i="22"/>
  <c r="I23" i="22"/>
  <c r="G23" i="22"/>
  <c r="L26" i="22"/>
  <c r="K26" i="22"/>
  <c r="I26" i="22"/>
  <c r="G26" i="22"/>
  <c r="L27" i="22"/>
  <c r="K27" i="22"/>
  <c r="I27" i="22"/>
  <c r="G27" i="22"/>
  <c r="L30" i="22"/>
  <c r="K30" i="22"/>
  <c r="I30" i="22"/>
  <c r="G30" i="22"/>
  <c r="L31" i="22"/>
  <c r="K31" i="22"/>
  <c r="I31" i="22"/>
  <c r="G31" i="22"/>
  <c r="L34" i="22"/>
  <c r="K34" i="22"/>
  <c r="I34" i="22"/>
  <c r="G34" i="22"/>
  <c r="L35" i="22"/>
  <c r="K35" i="22"/>
  <c r="I35" i="22"/>
  <c r="G35" i="22"/>
  <c r="K38" i="22"/>
  <c r="I38" i="22"/>
  <c r="L38" i="22"/>
  <c r="L39" i="22"/>
  <c r="K39" i="22"/>
  <c r="I39" i="22"/>
  <c r="L42" i="22"/>
  <c r="K42" i="22"/>
  <c r="L43" i="22"/>
  <c r="K43" i="22"/>
  <c r="Y7" i="21"/>
  <c r="J7" i="21"/>
  <c r="Y9" i="21"/>
  <c r="J9" i="21"/>
  <c r="Y11" i="21"/>
  <c r="J11" i="21"/>
  <c r="Y13" i="21"/>
  <c r="J13" i="21"/>
  <c r="Y15" i="21"/>
  <c r="M15" i="21"/>
  <c r="Y17" i="21"/>
  <c r="M17" i="21"/>
  <c r="Y19" i="21"/>
  <c r="O19" i="21"/>
  <c r="M19" i="21"/>
  <c r="Y21" i="21"/>
  <c r="O21" i="21"/>
  <c r="M21" i="21"/>
  <c r="Y23" i="21"/>
  <c r="Q23" i="21"/>
  <c r="O23" i="21"/>
  <c r="M23" i="21"/>
  <c r="Y25" i="21"/>
  <c r="Q25" i="21"/>
  <c r="O25" i="21"/>
  <c r="M25" i="21"/>
  <c r="Y27" i="21"/>
  <c r="Q27" i="21"/>
  <c r="O27" i="21"/>
  <c r="M27" i="21"/>
  <c r="S29" i="21"/>
  <c r="Y29" i="21"/>
  <c r="T29" i="21"/>
  <c r="Q29" i="21"/>
  <c r="O29" i="21"/>
  <c r="S31" i="21"/>
  <c r="Y31" i="21"/>
  <c r="T31" i="21"/>
  <c r="Q31" i="21"/>
  <c r="O31" i="21"/>
  <c r="S33" i="21"/>
  <c r="Y33" i="21"/>
  <c r="T33" i="21"/>
  <c r="Q33" i="21"/>
  <c r="O33" i="21"/>
  <c r="S35" i="21"/>
  <c r="Y35" i="21"/>
  <c r="T35" i="21"/>
  <c r="Q35" i="21"/>
  <c r="O35" i="21"/>
  <c r="S37" i="21"/>
  <c r="Y37" i="21"/>
  <c r="T37" i="21"/>
  <c r="Q37" i="21"/>
  <c r="O37" i="21"/>
  <c r="Y46" i="21"/>
  <c r="S46" i="21"/>
  <c r="Q46" i="21"/>
  <c r="X46" i="21"/>
  <c r="W46" i="21"/>
  <c r="T46" i="21"/>
  <c r="Y47" i="21"/>
  <c r="X47" i="21"/>
  <c r="W47" i="21"/>
  <c r="S47" i="21"/>
  <c r="T47" i="21"/>
  <c r="Q47" i="21"/>
  <c r="Y48" i="21"/>
  <c r="S48" i="21"/>
  <c r="Q48" i="21"/>
  <c r="X48" i="21"/>
  <c r="W48" i="21"/>
  <c r="T48" i="21"/>
  <c r="Y49" i="21"/>
  <c r="X49" i="21"/>
  <c r="W49" i="21"/>
  <c r="S49" i="21"/>
  <c r="T49" i="21"/>
  <c r="Q49" i="21"/>
  <c r="Y50" i="21"/>
  <c r="T50" i="21"/>
  <c r="X50" i="21"/>
  <c r="W50" i="21"/>
  <c r="Y51" i="21"/>
  <c r="X51" i="21"/>
  <c r="W51" i="21"/>
  <c r="T51" i="21"/>
  <c r="Y52" i="21"/>
  <c r="T52" i="21"/>
  <c r="X52" i="21"/>
  <c r="Y53" i="21"/>
  <c r="X53" i="21"/>
  <c r="T53" i="21"/>
  <c r="Y54" i="21"/>
  <c r="X54" i="21"/>
  <c r="Y55" i="21"/>
  <c r="X55" i="21"/>
  <c r="W39" i="21"/>
  <c r="X39" i="21"/>
  <c r="S39" i="21"/>
  <c r="Y39" i="21"/>
  <c r="T39" i="21"/>
  <c r="Q39" i="21"/>
  <c r="O39" i="21"/>
  <c r="W40" i="21"/>
  <c r="Y40" i="21"/>
  <c r="S40" i="21"/>
  <c r="Q40" i="21"/>
  <c r="O40" i="21"/>
  <c r="X40" i="21"/>
  <c r="T40" i="21"/>
  <c r="W41" i="21"/>
  <c r="X41" i="21"/>
  <c r="S41" i="21"/>
  <c r="Y41" i="21"/>
  <c r="T41" i="21"/>
  <c r="Q41" i="21"/>
  <c r="O41" i="21"/>
  <c r="W42" i="21"/>
  <c r="Y42" i="21"/>
  <c r="S42" i="21"/>
  <c r="Q42" i="21"/>
  <c r="O42" i="21"/>
  <c r="X42" i="21"/>
  <c r="T42" i="21"/>
  <c r="W43" i="21"/>
  <c r="X43" i="21"/>
  <c r="S43" i="21"/>
  <c r="Y43" i="21"/>
  <c r="T43" i="21"/>
  <c r="Q43" i="21"/>
  <c r="O43" i="21"/>
  <c r="W44" i="21"/>
  <c r="Y44" i="21"/>
  <c r="S44" i="21"/>
  <c r="Q44" i="21"/>
  <c r="O44" i="21"/>
  <c r="X44" i="21"/>
  <c r="T44" i="21"/>
  <c r="W45" i="21"/>
  <c r="X45" i="21"/>
  <c r="S45" i="21"/>
  <c r="Y45" i="21"/>
  <c r="T45" i="21"/>
  <c r="Q45" i="21"/>
  <c r="O45" i="21"/>
  <c r="W6" i="19"/>
  <c r="J6" i="19"/>
  <c r="W9" i="19"/>
  <c r="J9" i="19"/>
  <c r="W10" i="19"/>
  <c r="J10" i="19"/>
  <c r="W13" i="19"/>
  <c r="J13" i="19"/>
  <c r="W14" i="19"/>
  <c r="L14" i="19"/>
  <c r="H7" i="4"/>
  <c r="X7" i="4"/>
  <c r="H9" i="4"/>
  <c r="X9" i="4"/>
  <c r="H11" i="4"/>
  <c r="X11" i="4"/>
  <c r="H13" i="4"/>
  <c r="X13" i="4"/>
  <c r="K15" i="4"/>
  <c r="X15" i="4"/>
  <c r="K17" i="4"/>
  <c r="X17" i="4"/>
  <c r="M19" i="4"/>
  <c r="K19" i="4"/>
  <c r="X19" i="4"/>
  <c r="M21" i="4"/>
  <c r="K21" i="4"/>
  <c r="X21" i="4"/>
  <c r="O23" i="4"/>
  <c r="M23" i="4"/>
  <c r="K23" i="4"/>
  <c r="X23" i="4"/>
  <c r="O25" i="4"/>
  <c r="M25" i="4"/>
  <c r="K25" i="4"/>
  <c r="X25" i="4"/>
  <c r="O27" i="4"/>
  <c r="M27" i="4"/>
  <c r="K27" i="4"/>
  <c r="X27" i="4"/>
  <c r="S29" i="4"/>
  <c r="Q29" i="4"/>
  <c r="O29" i="4"/>
  <c r="M29" i="4"/>
  <c r="X29" i="4"/>
  <c r="S31" i="4"/>
  <c r="Q31" i="4"/>
  <c r="O31" i="4"/>
  <c r="M31" i="4"/>
  <c r="X31" i="4"/>
  <c r="S33" i="4"/>
  <c r="Q33" i="4"/>
  <c r="O33" i="4"/>
  <c r="M33" i="4"/>
  <c r="X33" i="4"/>
  <c r="S35" i="4"/>
  <c r="Q35" i="4"/>
  <c r="O35" i="4"/>
  <c r="M35" i="4"/>
  <c r="X35" i="4"/>
  <c r="S37" i="4"/>
  <c r="Q37" i="4"/>
  <c r="O37" i="4"/>
  <c r="M37" i="4"/>
  <c r="X37" i="4"/>
  <c r="W39" i="4"/>
  <c r="V39" i="4"/>
  <c r="S39" i="4"/>
  <c r="Q39" i="4"/>
  <c r="O39" i="4"/>
  <c r="M39" i="4"/>
  <c r="X39" i="4"/>
  <c r="W41" i="4"/>
  <c r="V41" i="4"/>
  <c r="S41" i="4"/>
  <c r="Q41" i="4"/>
  <c r="O41" i="4"/>
  <c r="M41" i="4"/>
  <c r="X41" i="4"/>
  <c r="W43" i="4"/>
  <c r="V43" i="4"/>
  <c r="S43" i="4"/>
  <c r="Q43" i="4"/>
  <c r="O43" i="4"/>
  <c r="M43" i="4"/>
  <c r="X43" i="4"/>
  <c r="W45" i="4"/>
  <c r="V45" i="4"/>
  <c r="S45" i="4"/>
  <c r="Q45" i="4"/>
  <c r="O45" i="4"/>
  <c r="M45" i="4"/>
  <c r="X45" i="4"/>
  <c r="W18" i="5"/>
  <c r="L18" i="5"/>
  <c r="J18" i="5"/>
  <c r="P18" i="6"/>
  <c r="P20" i="6"/>
  <c r="P22" i="6"/>
  <c r="P24" i="6"/>
  <c r="P26" i="6"/>
  <c r="P28" i="6"/>
  <c r="P30" i="6"/>
  <c r="P32" i="6"/>
  <c r="P34" i="6"/>
  <c r="P36" i="6"/>
  <c r="P38" i="6"/>
  <c r="P40" i="6"/>
  <c r="P42" i="6"/>
  <c r="P44" i="6"/>
  <c r="P46" i="6"/>
  <c r="P48" i="6"/>
  <c r="T22" i="6"/>
  <c r="T24" i="6"/>
  <c r="T26" i="6"/>
  <c r="T28" i="6"/>
  <c r="T30" i="6"/>
  <c r="T32" i="6"/>
  <c r="T34" i="6"/>
  <c r="T36" i="6"/>
  <c r="T38" i="6"/>
  <c r="T40" i="6"/>
  <c r="T42" i="6"/>
  <c r="T44" i="6"/>
  <c r="T46" i="6"/>
  <c r="T48" i="6"/>
  <c r="X28" i="6"/>
  <c r="X30" i="6"/>
  <c r="X32" i="6"/>
  <c r="X34" i="6"/>
  <c r="X36" i="6"/>
  <c r="X38" i="6"/>
  <c r="X40" i="6"/>
  <c r="X42" i="6"/>
  <c r="X44" i="6"/>
  <c r="X46" i="6"/>
  <c r="X48" i="6"/>
  <c r="AE38" i="6"/>
  <c r="AG39" i="6"/>
  <c r="AG41" i="6"/>
  <c r="AG43" i="6"/>
  <c r="AG45" i="6"/>
  <c r="AG47" i="6"/>
  <c r="AG49" i="6"/>
  <c r="AG51" i="6"/>
  <c r="AG53" i="6"/>
  <c r="X50" i="6"/>
  <c r="X52" i="6"/>
  <c r="W16" i="19"/>
  <c r="L16" i="19"/>
  <c r="W18" i="19"/>
  <c r="L18" i="19"/>
  <c r="W20" i="19"/>
  <c r="L20" i="19"/>
  <c r="W22" i="19"/>
  <c r="L22" i="19"/>
  <c r="W24" i="19"/>
  <c r="L24" i="19"/>
  <c r="W26" i="19"/>
  <c r="L26" i="19"/>
  <c r="W28" i="19"/>
  <c r="S28" i="19"/>
  <c r="R28" i="19"/>
  <c r="W30" i="19"/>
  <c r="S30" i="19"/>
  <c r="R30" i="19"/>
  <c r="W32" i="19"/>
  <c r="S32" i="19"/>
  <c r="R32" i="19"/>
  <c r="W34" i="19"/>
  <c r="S34" i="19"/>
  <c r="R34" i="19"/>
  <c r="W36" i="19"/>
  <c r="S36" i="19"/>
  <c r="R36" i="19"/>
  <c r="W38" i="19"/>
  <c r="V38" i="19"/>
  <c r="U38" i="19"/>
  <c r="S38" i="19"/>
  <c r="R38" i="19"/>
  <c r="W40" i="19"/>
  <c r="V40" i="19"/>
  <c r="U40" i="19"/>
  <c r="S40" i="19"/>
  <c r="R40" i="19"/>
  <c r="W42" i="19"/>
  <c r="V42" i="19"/>
  <c r="U42" i="19"/>
  <c r="S42" i="19"/>
  <c r="R42" i="19"/>
  <c r="W44" i="19"/>
  <c r="V44" i="19"/>
  <c r="U44" i="19"/>
  <c r="S44" i="19"/>
  <c r="R44" i="19"/>
  <c r="W46" i="19"/>
  <c r="V46" i="19"/>
  <c r="U46" i="19"/>
  <c r="S46" i="19"/>
  <c r="R46" i="19"/>
  <c r="W48" i="19"/>
  <c r="V48" i="19"/>
  <c r="U48" i="19"/>
  <c r="S48" i="19"/>
  <c r="R48" i="19"/>
  <c r="P48" i="19"/>
  <c r="W50" i="19"/>
  <c r="V50" i="19"/>
  <c r="U50" i="19"/>
  <c r="S50" i="19"/>
  <c r="W52" i="19"/>
  <c r="V52" i="19"/>
  <c r="S52" i="19"/>
  <c r="W54" i="19"/>
  <c r="V54" i="19"/>
  <c r="X6" i="4"/>
  <c r="H6" i="4"/>
  <c r="X8" i="4"/>
  <c r="H8" i="4"/>
  <c r="X10" i="4"/>
  <c r="H10" i="4"/>
  <c r="X12" i="4"/>
  <c r="H12" i="4"/>
  <c r="X14" i="4"/>
  <c r="K14" i="4"/>
  <c r="X16" i="4"/>
  <c r="K16" i="4"/>
  <c r="X18" i="4"/>
  <c r="M18" i="4"/>
  <c r="K18" i="4"/>
  <c r="X20" i="4"/>
  <c r="M20" i="4"/>
  <c r="K20" i="4"/>
  <c r="X22" i="4"/>
  <c r="O22" i="4"/>
  <c r="M22" i="4"/>
  <c r="K22" i="4"/>
  <c r="X24" i="4"/>
  <c r="O24" i="4"/>
  <c r="M24" i="4"/>
  <c r="K24" i="4"/>
  <c r="X26" i="4"/>
  <c r="O26" i="4"/>
  <c r="M26" i="4"/>
  <c r="K26" i="4"/>
  <c r="X28" i="4"/>
  <c r="S28" i="4"/>
  <c r="Q28" i="4"/>
  <c r="O28" i="4"/>
  <c r="M28" i="4"/>
  <c r="X30" i="4"/>
  <c r="S30" i="4"/>
  <c r="Q30" i="4"/>
  <c r="O30" i="4"/>
  <c r="M30" i="4"/>
  <c r="X32" i="4"/>
  <c r="S32" i="4"/>
  <c r="Q32" i="4"/>
  <c r="O32" i="4"/>
  <c r="M32" i="4"/>
  <c r="X34" i="4"/>
  <c r="S34" i="4"/>
  <c r="Q34" i="4"/>
  <c r="O34" i="4"/>
  <c r="M34" i="4"/>
  <c r="X36" i="4"/>
  <c r="S36" i="4"/>
  <c r="Q36" i="4"/>
  <c r="O36" i="4"/>
  <c r="M36" i="4"/>
  <c r="X38" i="4"/>
  <c r="W38" i="4"/>
  <c r="V38" i="4"/>
  <c r="S38" i="4"/>
  <c r="Q38" i="4"/>
  <c r="O38" i="4"/>
  <c r="M38" i="4"/>
  <c r="X40" i="4"/>
  <c r="W40" i="4"/>
  <c r="V40" i="4"/>
  <c r="S40" i="4"/>
  <c r="Q40" i="4"/>
  <c r="O40" i="4"/>
  <c r="M40" i="4"/>
  <c r="X42" i="4"/>
  <c r="W42" i="4"/>
  <c r="V42" i="4"/>
  <c r="S42" i="4"/>
  <c r="Q42" i="4"/>
  <c r="O42" i="4"/>
  <c r="M42" i="4"/>
  <c r="X44" i="4"/>
  <c r="W44" i="4"/>
  <c r="V44" i="4"/>
  <c r="S44" i="4"/>
  <c r="Q44" i="4"/>
  <c r="O44" i="4"/>
  <c r="M44" i="4"/>
  <c r="X46" i="4"/>
  <c r="W46" i="4"/>
  <c r="V46" i="4"/>
  <c r="S46" i="4"/>
  <c r="Q46" i="4"/>
  <c r="O46" i="4"/>
  <c r="W47" i="4"/>
  <c r="V47" i="4"/>
  <c r="S47" i="4"/>
  <c r="Q47" i="4"/>
  <c r="O47" i="4"/>
  <c r="X47" i="4"/>
  <c r="X48" i="4"/>
  <c r="W48" i="4"/>
  <c r="V48" i="4"/>
  <c r="S48" i="4"/>
  <c r="Q48" i="4"/>
  <c r="O48" i="4"/>
  <c r="W49" i="4"/>
  <c r="V49" i="4"/>
  <c r="S49" i="4"/>
  <c r="Q49" i="4"/>
  <c r="O49" i="4"/>
  <c r="X49" i="4"/>
  <c r="X50" i="4"/>
  <c r="W50" i="4"/>
  <c r="V50" i="4"/>
  <c r="S50" i="4"/>
  <c r="W51" i="4"/>
  <c r="V51" i="4"/>
  <c r="S51" i="4"/>
  <c r="X51" i="4"/>
  <c r="X52" i="4"/>
  <c r="W52" i="4"/>
  <c r="S52" i="4"/>
  <c r="W53" i="4"/>
  <c r="S53" i="4"/>
  <c r="X53" i="4"/>
  <c r="X54" i="4"/>
  <c r="W54" i="4"/>
  <c r="W55" i="4"/>
  <c r="X55" i="4"/>
  <c r="U6" i="15"/>
  <c r="H6" i="15"/>
  <c r="H7" i="15"/>
  <c r="U7" i="15"/>
  <c r="U8" i="15"/>
  <c r="H8" i="15"/>
  <c r="H9" i="15"/>
  <c r="U9" i="15"/>
  <c r="U10" i="15"/>
  <c r="H10" i="15"/>
  <c r="H11" i="15"/>
  <c r="U11" i="15"/>
  <c r="U12" i="15"/>
  <c r="H12" i="15"/>
  <c r="H13" i="15"/>
  <c r="U13" i="15"/>
  <c r="U14" i="15"/>
  <c r="J14" i="15"/>
  <c r="J15" i="15"/>
  <c r="U15" i="15"/>
  <c r="U16" i="15"/>
  <c r="J16" i="15"/>
  <c r="J17" i="15"/>
  <c r="U17" i="15"/>
  <c r="U18" i="15"/>
  <c r="L18" i="15"/>
  <c r="J18" i="15"/>
  <c r="L19" i="15"/>
  <c r="J19" i="15"/>
  <c r="U19" i="15"/>
  <c r="U20" i="15"/>
  <c r="L20" i="15"/>
  <c r="J20" i="15"/>
  <c r="L21" i="15"/>
  <c r="J21" i="15"/>
  <c r="U21" i="15"/>
  <c r="U22" i="15"/>
  <c r="N22" i="15"/>
  <c r="L22" i="15"/>
  <c r="J22" i="15"/>
  <c r="N23" i="15"/>
  <c r="L23" i="15"/>
  <c r="J23" i="15"/>
  <c r="U23" i="15"/>
  <c r="U24" i="15"/>
  <c r="N24" i="15"/>
  <c r="L24" i="15"/>
  <c r="J24" i="15"/>
  <c r="N25" i="15"/>
  <c r="L25" i="15"/>
  <c r="J25" i="15"/>
  <c r="U25" i="15"/>
  <c r="U26" i="15"/>
  <c r="N26" i="15"/>
  <c r="L26" i="15"/>
  <c r="J26" i="15"/>
  <c r="N27" i="15"/>
  <c r="L27" i="15"/>
  <c r="J27" i="15"/>
  <c r="U27" i="15"/>
  <c r="U28" i="15"/>
  <c r="Q28" i="15"/>
  <c r="P28" i="15"/>
  <c r="N28" i="15"/>
  <c r="L28" i="15"/>
  <c r="Q29" i="15"/>
  <c r="P29" i="15"/>
  <c r="N29" i="15"/>
  <c r="L29" i="15"/>
  <c r="U29" i="15"/>
  <c r="U30" i="15"/>
  <c r="Q30" i="15"/>
  <c r="P30" i="15"/>
  <c r="N30" i="15"/>
  <c r="L30" i="15"/>
  <c r="Q31" i="15"/>
  <c r="P31" i="15"/>
  <c r="N31" i="15"/>
  <c r="L31" i="15"/>
  <c r="U31" i="15"/>
  <c r="U32" i="15"/>
  <c r="Q32" i="15"/>
  <c r="P32" i="15"/>
  <c r="N32" i="15"/>
  <c r="L32" i="15"/>
  <c r="Q33" i="15"/>
  <c r="P33" i="15"/>
  <c r="N33" i="15"/>
  <c r="L33" i="15"/>
  <c r="U33" i="15"/>
  <c r="U34" i="15"/>
  <c r="Q34" i="15"/>
  <c r="P34" i="15"/>
  <c r="N34" i="15"/>
  <c r="L34" i="15"/>
  <c r="Q35" i="15"/>
  <c r="P35" i="15"/>
  <c r="N35" i="15"/>
  <c r="L35" i="15"/>
  <c r="U35" i="15"/>
  <c r="U36" i="15"/>
  <c r="Q36" i="15"/>
  <c r="P36" i="15"/>
  <c r="N36" i="15"/>
  <c r="L36" i="15"/>
  <c r="Q37" i="15"/>
  <c r="P37" i="15"/>
  <c r="N37" i="15"/>
  <c r="L37" i="15"/>
  <c r="U37" i="15"/>
  <c r="U38" i="15"/>
  <c r="T38" i="15"/>
  <c r="S38" i="15"/>
  <c r="Q38" i="15"/>
  <c r="P38" i="15"/>
  <c r="N38" i="15"/>
  <c r="L38" i="15"/>
  <c r="T39" i="15"/>
  <c r="S39" i="15"/>
  <c r="Q39" i="15"/>
  <c r="P39" i="15"/>
  <c r="N39" i="15"/>
  <c r="L39" i="15"/>
  <c r="U39" i="15"/>
  <c r="U40" i="15"/>
  <c r="T40" i="15"/>
  <c r="S40" i="15"/>
  <c r="Q40" i="15"/>
  <c r="P40" i="15"/>
  <c r="N40" i="15"/>
  <c r="L40" i="15"/>
  <c r="T41" i="15"/>
  <c r="S41" i="15"/>
  <c r="Q41" i="15"/>
  <c r="P41" i="15"/>
  <c r="N41" i="15"/>
  <c r="L41" i="15"/>
  <c r="U41" i="15"/>
  <c r="U42" i="15"/>
  <c r="T42" i="15"/>
  <c r="S42" i="15"/>
  <c r="Q42" i="15"/>
  <c r="P42" i="15"/>
  <c r="N42" i="15"/>
  <c r="L42" i="15"/>
  <c r="T43" i="15"/>
  <c r="S43" i="15"/>
  <c r="Q43" i="15"/>
  <c r="P43" i="15"/>
  <c r="N43" i="15"/>
  <c r="L43" i="15"/>
  <c r="U43" i="15"/>
  <c r="U44" i="15"/>
  <c r="T44" i="15"/>
  <c r="S44" i="15"/>
  <c r="Q44" i="15"/>
  <c r="P44" i="15"/>
  <c r="N44" i="15"/>
  <c r="L44" i="15"/>
  <c r="T45" i="15"/>
  <c r="S45" i="15"/>
  <c r="Q45" i="15"/>
  <c r="P45" i="15"/>
  <c r="N45" i="15"/>
  <c r="L45" i="15"/>
  <c r="U45" i="15"/>
  <c r="U46" i="15"/>
  <c r="T46" i="15"/>
  <c r="S46" i="15"/>
  <c r="Q46" i="15"/>
  <c r="P46" i="15"/>
  <c r="N46" i="15"/>
  <c r="T47" i="15"/>
  <c r="S47" i="15"/>
  <c r="Q47" i="15"/>
  <c r="P47" i="15"/>
  <c r="N47" i="15"/>
  <c r="U47" i="15"/>
  <c r="U48" i="15"/>
  <c r="T48" i="15"/>
  <c r="S48" i="15"/>
  <c r="Q48" i="15"/>
  <c r="P48" i="15"/>
  <c r="N48" i="15"/>
  <c r="T49" i="15"/>
  <c r="S49" i="15"/>
  <c r="Q49" i="15"/>
  <c r="P49" i="15"/>
  <c r="N49" i="15"/>
  <c r="U49" i="15"/>
  <c r="U50" i="15"/>
  <c r="T50" i="15"/>
  <c r="S50" i="15"/>
  <c r="Q50" i="15"/>
  <c r="T51" i="15"/>
  <c r="S51" i="15"/>
  <c r="Q51" i="15"/>
  <c r="U51" i="15"/>
  <c r="U52" i="15"/>
  <c r="T52" i="15"/>
  <c r="Q52" i="15"/>
  <c r="T53" i="15"/>
  <c r="Q53" i="15"/>
  <c r="U53" i="15"/>
  <c r="U54" i="15"/>
  <c r="T54" i="15"/>
  <c r="T55" i="15"/>
  <c r="U55" i="15"/>
  <c r="W6" i="5"/>
  <c r="G6" i="5"/>
  <c r="W8" i="5"/>
  <c r="G8" i="5"/>
  <c r="W10" i="5"/>
  <c r="G10" i="5"/>
  <c r="W12" i="5"/>
  <c r="G12" i="5"/>
  <c r="W14" i="5"/>
  <c r="J14" i="5"/>
  <c r="W16" i="5"/>
  <c r="J16" i="5"/>
  <c r="T8" i="10"/>
  <c r="G8" i="10"/>
  <c r="T12" i="10"/>
  <c r="G12" i="10"/>
  <c r="T16" i="10"/>
  <c r="I16" i="10"/>
  <c r="T20" i="10"/>
  <c r="K20" i="10"/>
  <c r="I20" i="10"/>
  <c r="T24" i="10"/>
  <c r="M24" i="10"/>
  <c r="K24" i="10"/>
  <c r="I24" i="10"/>
  <c r="T28" i="10"/>
  <c r="P28" i="10"/>
  <c r="O28" i="10"/>
  <c r="M28" i="10"/>
  <c r="K28" i="10"/>
  <c r="T32" i="10"/>
  <c r="P32" i="10"/>
  <c r="O32" i="10"/>
  <c r="M32" i="10"/>
  <c r="K32" i="10"/>
  <c r="T36" i="10"/>
  <c r="P36" i="10"/>
  <c r="O36" i="10"/>
  <c r="M36" i="10"/>
  <c r="K36" i="10"/>
  <c r="T40" i="10"/>
  <c r="S40" i="10"/>
  <c r="R40" i="10"/>
  <c r="P40" i="10"/>
  <c r="O40" i="10"/>
  <c r="M40" i="10"/>
  <c r="K40" i="10"/>
  <c r="T44" i="10"/>
  <c r="S44" i="10"/>
  <c r="R44" i="10"/>
  <c r="P44" i="10"/>
  <c r="O44" i="10"/>
  <c r="M44" i="10"/>
  <c r="K44" i="10"/>
  <c r="T48" i="10"/>
  <c r="S48" i="10"/>
  <c r="R48" i="10"/>
  <c r="P48" i="10"/>
  <c r="O48" i="10"/>
  <c r="M48" i="10"/>
  <c r="K48" i="10"/>
  <c r="T52" i="10"/>
  <c r="S52" i="10"/>
  <c r="R52" i="10"/>
  <c r="P52" i="10"/>
  <c r="O52" i="10"/>
  <c r="X6" i="16"/>
  <c r="I6" i="16"/>
  <c r="X9" i="16"/>
  <c r="I9" i="16"/>
  <c r="X10" i="16"/>
  <c r="I10" i="16"/>
  <c r="X13" i="16"/>
  <c r="I13" i="16"/>
  <c r="X14" i="16"/>
  <c r="L14" i="16"/>
  <c r="X17" i="16"/>
  <c r="L17" i="16"/>
  <c r="X20" i="16"/>
  <c r="N20" i="16"/>
  <c r="L20" i="16"/>
  <c r="X21" i="16"/>
  <c r="N21" i="16"/>
  <c r="L21" i="16"/>
  <c r="X24" i="16"/>
  <c r="P24" i="16"/>
  <c r="N24" i="16"/>
  <c r="L24" i="16"/>
  <c r="X25" i="16"/>
  <c r="P25" i="16"/>
  <c r="N25" i="16"/>
  <c r="L25" i="16"/>
  <c r="X28" i="16"/>
  <c r="S28" i="16"/>
  <c r="R28" i="16"/>
  <c r="P28" i="16"/>
  <c r="N28" i="16"/>
  <c r="X29" i="16"/>
  <c r="S29" i="16"/>
  <c r="R29" i="16"/>
  <c r="P29" i="16"/>
  <c r="N29" i="16"/>
  <c r="T6" i="10"/>
  <c r="G6" i="10"/>
  <c r="T10" i="10"/>
  <c r="G10" i="10"/>
  <c r="T14" i="10"/>
  <c r="I14" i="10"/>
  <c r="T18" i="10"/>
  <c r="K18" i="10"/>
  <c r="I18" i="10"/>
  <c r="T22" i="10"/>
  <c r="M22" i="10"/>
  <c r="K22" i="10"/>
  <c r="I22" i="10"/>
  <c r="T26" i="10"/>
  <c r="M26" i="10"/>
  <c r="K26" i="10"/>
  <c r="I26" i="10"/>
  <c r="T30" i="10"/>
  <c r="P30" i="10"/>
  <c r="O30" i="10"/>
  <c r="M30" i="10"/>
  <c r="K30" i="10"/>
  <c r="T34" i="10"/>
  <c r="P34" i="10"/>
  <c r="O34" i="10"/>
  <c r="M34" i="10"/>
  <c r="K34" i="10"/>
  <c r="T38" i="10"/>
  <c r="S38" i="10"/>
  <c r="R38" i="10"/>
  <c r="P38" i="10"/>
  <c r="O38" i="10"/>
  <c r="M38" i="10"/>
  <c r="K38" i="10"/>
  <c r="T42" i="10"/>
  <c r="S42" i="10"/>
  <c r="R42" i="10"/>
  <c r="P42" i="10"/>
  <c r="O42" i="10"/>
  <c r="M42" i="10"/>
  <c r="K42" i="10"/>
  <c r="T46" i="10"/>
  <c r="S46" i="10"/>
  <c r="R46" i="10"/>
  <c r="P46" i="10"/>
  <c r="O46" i="10"/>
  <c r="M46" i="10"/>
  <c r="K46" i="10"/>
  <c r="T50" i="10"/>
  <c r="S50" i="10"/>
  <c r="R50" i="10"/>
  <c r="P50" i="10"/>
  <c r="O50" i="10"/>
  <c r="T54" i="10"/>
  <c r="S54" i="10"/>
  <c r="R54" i="10"/>
  <c r="X7" i="16"/>
  <c r="I7" i="16"/>
  <c r="X8" i="16"/>
  <c r="I8" i="16"/>
  <c r="X11" i="16"/>
  <c r="I11" i="16"/>
  <c r="X12" i="16"/>
  <c r="I12" i="16"/>
  <c r="X15" i="16"/>
  <c r="L15" i="16"/>
  <c r="X16" i="16"/>
  <c r="L16" i="16"/>
  <c r="X18" i="16"/>
  <c r="N18" i="16"/>
  <c r="L18" i="16"/>
  <c r="X19" i="16"/>
  <c r="N19" i="16"/>
  <c r="L19" i="16"/>
  <c r="X22" i="16"/>
  <c r="P22" i="16"/>
  <c r="N22" i="16"/>
  <c r="L22" i="16"/>
  <c r="X23" i="16"/>
  <c r="P23" i="16"/>
  <c r="N23" i="16"/>
  <c r="L23" i="16"/>
  <c r="X26" i="16"/>
  <c r="P26" i="16"/>
  <c r="N26" i="16"/>
  <c r="L26" i="16"/>
  <c r="X27" i="16"/>
  <c r="P27" i="16"/>
  <c r="N27" i="16"/>
  <c r="L27" i="16"/>
  <c r="X30" i="16"/>
  <c r="S30" i="16"/>
  <c r="R30" i="16"/>
  <c r="P30" i="16"/>
  <c r="N30" i="16"/>
  <c r="X31" i="16"/>
  <c r="S31" i="16"/>
  <c r="R31" i="16"/>
  <c r="P31" i="16"/>
  <c r="N31" i="16"/>
  <c r="V6" i="17"/>
  <c r="I6" i="17"/>
  <c r="V7" i="17"/>
  <c r="I7" i="17"/>
  <c r="V10" i="17"/>
  <c r="I10" i="17"/>
  <c r="V11" i="17"/>
  <c r="I11" i="17"/>
  <c r="V14" i="17"/>
  <c r="K14" i="17"/>
  <c r="V15" i="17"/>
  <c r="K15" i="17"/>
  <c r="V18" i="17"/>
  <c r="M18" i="17"/>
  <c r="K18" i="17"/>
  <c r="V19" i="17"/>
  <c r="M19" i="17"/>
  <c r="K19" i="17"/>
  <c r="V22" i="17"/>
  <c r="O22" i="17"/>
  <c r="M22" i="17"/>
  <c r="K22" i="17"/>
  <c r="V23" i="17"/>
  <c r="O23" i="17"/>
  <c r="M23" i="17"/>
  <c r="K23" i="17"/>
  <c r="V26" i="17"/>
  <c r="O26" i="17"/>
  <c r="M26" i="17"/>
  <c r="K26" i="17"/>
  <c r="V27" i="17"/>
  <c r="O27" i="17"/>
  <c r="M27" i="17"/>
  <c r="K27" i="17"/>
  <c r="V30" i="17"/>
  <c r="R30" i="17"/>
  <c r="Q30" i="17"/>
  <c r="O30" i="17"/>
  <c r="M30" i="17"/>
  <c r="V31" i="17"/>
  <c r="R31" i="17"/>
  <c r="Q31" i="17"/>
  <c r="O31" i="17"/>
  <c r="M31" i="17"/>
  <c r="V34" i="17"/>
  <c r="R34" i="17"/>
  <c r="Q34" i="17"/>
  <c r="O34" i="17"/>
  <c r="M34" i="17"/>
  <c r="V35" i="17"/>
  <c r="R35" i="17"/>
  <c r="Q35" i="17"/>
  <c r="O35" i="17"/>
  <c r="M35" i="17"/>
  <c r="V38" i="17"/>
  <c r="U38" i="17"/>
  <c r="T38" i="17"/>
  <c r="R38" i="17"/>
  <c r="Q38" i="17"/>
  <c r="O38" i="17"/>
  <c r="M38" i="17"/>
  <c r="V39" i="17"/>
  <c r="U39" i="17"/>
  <c r="T39" i="17"/>
  <c r="R39" i="17"/>
  <c r="Q39" i="17"/>
  <c r="O39" i="17"/>
  <c r="M39" i="17"/>
  <c r="V42" i="17"/>
  <c r="U42" i="17"/>
  <c r="T42" i="17"/>
  <c r="R42" i="17"/>
  <c r="Q42" i="17"/>
  <c r="O42" i="17"/>
  <c r="M42" i="17"/>
  <c r="V43" i="17"/>
  <c r="U43" i="17"/>
  <c r="T43" i="17"/>
  <c r="R43" i="17"/>
  <c r="Q43" i="17"/>
  <c r="O43" i="17"/>
  <c r="M43" i="17"/>
  <c r="V46" i="17"/>
  <c r="U46" i="17"/>
  <c r="T46" i="17"/>
  <c r="R46" i="17"/>
  <c r="Q46" i="17"/>
  <c r="O46" i="17"/>
  <c r="V47" i="17"/>
  <c r="U47" i="17"/>
  <c r="T47" i="17"/>
  <c r="R47" i="17"/>
  <c r="Q47" i="17"/>
  <c r="O47" i="17"/>
  <c r="V50" i="17"/>
  <c r="U50" i="17"/>
  <c r="T50" i="17"/>
  <c r="R50" i="17"/>
  <c r="V51" i="17"/>
  <c r="U51" i="17"/>
  <c r="T51" i="17"/>
  <c r="R51" i="17"/>
  <c r="V54" i="17"/>
  <c r="U54" i="17"/>
  <c r="V55" i="17"/>
  <c r="U55" i="17"/>
  <c r="V8" i="17"/>
  <c r="I8" i="17"/>
  <c r="V9" i="17"/>
  <c r="I9" i="17"/>
  <c r="V12" i="17"/>
  <c r="I12" i="17"/>
  <c r="V13" i="17"/>
  <c r="I13" i="17"/>
  <c r="V16" i="17"/>
  <c r="K16" i="17"/>
  <c r="V17" i="17"/>
  <c r="K17" i="17"/>
  <c r="V20" i="17"/>
  <c r="M20" i="17"/>
  <c r="K20" i="17"/>
  <c r="V21" i="17"/>
  <c r="M21" i="17"/>
  <c r="K21" i="17"/>
  <c r="V24" i="17"/>
  <c r="O24" i="17"/>
  <c r="M24" i="17"/>
  <c r="K24" i="17"/>
  <c r="V25" i="17"/>
  <c r="O25" i="17"/>
  <c r="M25" i="17"/>
  <c r="K25" i="17"/>
  <c r="V28" i="17"/>
  <c r="R28" i="17"/>
  <c r="Q28" i="17"/>
  <c r="O28" i="17"/>
  <c r="M28" i="17"/>
  <c r="V29" i="17"/>
  <c r="R29" i="17"/>
  <c r="Q29" i="17"/>
  <c r="O29" i="17"/>
  <c r="M29" i="17"/>
  <c r="V32" i="17"/>
  <c r="R32" i="17"/>
  <c r="Q32" i="17"/>
  <c r="O32" i="17"/>
  <c r="M32" i="17"/>
  <c r="V33" i="17"/>
  <c r="R33" i="17"/>
  <c r="Q33" i="17"/>
  <c r="O33" i="17"/>
  <c r="M33" i="17"/>
  <c r="V36" i="17"/>
  <c r="R36" i="17"/>
  <c r="Q36" i="17"/>
  <c r="O36" i="17"/>
  <c r="M36" i="17"/>
  <c r="V37" i="17"/>
  <c r="R37" i="17"/>
  <c r="Q37" i="17"/>
  <c r="O37" i="17"/>
  <c r="M37" i="17"/>
  <c r="V40" i="17"/>
  <c r="U40" i="17"/>
  <c r="T40" i="17"/>
  <c r="R40" i="17"/>
  <c r="Q40" i="17"/>
  <c r="O40" i="17"/>
  <c r="M40" i="17"/>
  <c r="V41" i="17"/>
  <c r="U41" i="17"/>
  <c r="T41" i="17"/>
  <c r="R41" i="17"/>
  <c r="Q41" i="17"/>
  <c r="O41" i="17"/>
  <c r="M41" i="17"/>
  <c r="V44" i="17"/>
  <c r="U44" i="17"/>
  <c r="T44" i="17"/>
  <c r="R44" i="17"/>
  <c r="Q44" i="17"/>
  <c r="O44" i="17"/>
  <c r="M44" i="17"/>
  <c r="V45" i="17"/>
  <c r="U45" i="17"/>
  <c r="T45" i="17"/>
  <c r="R45" i="17"/>
  <c r="Q45" i="17"/>
  <c r="O45" i="17"/>
  <c r="M45" i="17"/>
  <c r="V48" i="17"/>
  <c r="U48" i="17"/>
  <c r="T48" i="17"/>
  <c r="R48" i="17"/>
  <c r="Q48" i="17"/>
  <c r="O48" i="17"/>
  <c r="V49" i="17"/>
  <c r="U49" i="17"/>
  <c r="T49" i="17"/>
  <c r="R49" i="17"/>
  <c r="Q49" i="17"/>
  <c r="O49" i="17"/>
  <c r="V52" i="17"/>
  <c r="U52" i="17"/>
  <c r="R52" i="17"/>
  <c r="V53" i="17"/>
  <c r="U53" i="17"/>
  <c r="R53" i="17"/>
</calcChain>
</file>

<file path=xl/sharedStrings.xml><?xml version="1.0" encoding="utf-8"?>
<sst xmlns="http://schemas.openxmlformats.org/spreadsheetml/2006/main" count="2328" uniqueCount="197">
  <si>
    <t>RANK 1</t>
  </si>
  <si>
    <t>RANK 2</t>
  </si>
  <si>
    <t>RANK 3</t>
  </si>
  <si>
    <t xml:space="preserve"> </t>
  </si>
  <si>
    <t>RANK 4</t>
  </si>
  <si>
    <t>RANK 5</t>
  </si>
  <si>
    <t>STEP</t>
  </si>
  <si>
    <t>SALARY</t>
  </si>
  <si>
    <t>S</t>
  </si>
  <si>
    <t>Assistant</t>
  </si>
  <si>
    <t>Instructor</t>
  </si>
  <si>
    <t>Assist Prof</t>
  </si>
  <si>
    <t>Assoc Prof</t>
  </si>
  <si>
    <t>Professor</t>
  </si>
  <si>
    <t>PRIOR</t>
  </si>
  <si>
    <t>T</t>
  </si>
  <si>
    <t>Assist Lib</t>
  </si>
  <si>
    <t>Sr Asst Lib</t>
  </si>
  <si>
    <t>Assoc Lib</t>
  </si>
  <si>
    <t>Librarian</t>
  </si>
  <si>
    <t>TO</t>
  </si>
  <si>
    <t>7/1/99</t>
  </si>
  <si>
    <t>E</t>
  </si>
  <si>
    <t>Coach Asst</t>
  </si>
  <si>
    <t>Coach Spec*</t>
  </si>
  <si>
    <t>Coach</t>
  </si>
  <si>
    <t>Head Coach</t>
  </si>
  <si>
    <t>ANNUAL</t>
  </si>
  <si>
    <t>P</t>
  </si>
  <si>
    <t>Lecturer L</t>
  </si>
  <si>
    <t>Lecturer A</t>
  </si>
  <si>
    <t>Lecturer B</t>
  </si>
  <si>
    <t>Lecturer C</t>
  </si>
  <si>
    <t>Lecturer 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</si>
  <si>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</si>
  <si>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</si>
  <si>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</si>
  <si>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</si>
  <si>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</si>
  <si>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</si>
  <si>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</si>
  <si>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</si>
  <si>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</si>
  <si>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</si>
  <si>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</si>
  <si>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</si>
  <si>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</si>
  <si>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</si>
  <si>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</si>
  <si>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</si>
  <si>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</si>
  <si>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</si>
  <si>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</si>
  <si>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</si>
  <si>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**  Shaded Steps are Restricted to Promotions, PSSI's, and Market/Equity Step Increases</t>
  </si>
  <si>
    <t xml:space="preserve">***  Salaries in the Shaded Area are Restricted to Promotions, FMI's, and Market/Equity Increases.  </t>
  </si>
  <si>
    <t xml:space="preserve"> = FMI Max for Coaching Faculty</t>
  </si>
  <si>
    <t xml:space="preserve"> * = RESTRICTED:  Only Coaching Specialists may be placed in these 4 steps.</t>
  </si>
  <si>
    <t>Coach Spec</t>
  </si>
  <si>
    <t xml:space="preserve">***  Shaded Steps are Restricted to Promotions, FMI's, and Market/Equity Increases.  </t>
  </si>
  <si>
    <t>*** Shaded Steps are Restricted to Promotions, PSI's, and Market/Equity Step Increases</t>
  </si>
  <si>
    <t>Coaching Specialist PSSI Max:</t>
  </si>
  <si>
    <t xml:space="preserve">***  Shaded Steps are Restricted to Promotions, PSSI's, and Market/Equity Step Increases.  </t>
  </si>
  <si>
    <t>Asst Prof</t>
  </si>
  <si>
    <t>NEW</t>
  </si>
  <si>
    <t>OLD</t>
  </si>
  <si>
    <t>**  Shaded Steps are Restricted to PSSI and/or Market Equity Step Increases</t>
  </si>
  <si>
    <t xml:space="preserve">TO </t>
  </si>
  <si>
    <t xml:space="preserve"> *  =  RESTRICTED:  Only Coaching Specialists may be placed in these 4 steps. </t>
  </si>
  <si>
    <t xml:space="preserve">      **  Shaded Steps are Restricted to Promotions, PSSI's, and Market/Equity Step Increases</t>
  </si>
  <si>
    <t>***   Shaded Steps are Restricted to Promotions, FMI's, and Market/Equity Increases.</t>
  </si>
  <si>
    <t>Coach Spec *</t>
  </si>
  <si>
    <t>** Shaded Steps are Restricted to Promotions, PSI's, and Market/Equity Step Increases</t>
  </si>
  <si>
    <t>Coaching Secialist PSSI Max:</t>
  </si>
  <si>
    <t>***   Shaded Steps are Restricted to Promotions, PSSI's, and Market/Equity Step Increases.</t>
  </si>
  <si>
    <t xml:space="preserve">***  Salaries in the Shaded Area are Restricted to Promotions, Merit Pay, and Market/Equity Increases.  </t>
  </si>
  <si>
    <t>***   Shaded Steps are Restricted to Promotions, Merit Pay, and Market/Equity Increases.</t>
  </si>
  <si>
    <t>Academic</t>
  </si>
  <si>
    <t>Salary Schedule</t>
  </si>
  <si>
    <t>MSA's</t>
  </si>
  <si>
    <t>Equivalent</t>
  </si>
  <si>
    <t>Percent</t>
  </si>
  <si>
    <t>TOTAL</t>
  </si>
  <si>
    <t>Year</t>
  </si>
  <si>
    <t>Effective Date</t>
  </si>
  <si>
    <t>Granted</t>
  </si>
  <si>
    <t>SSI's</t>
  </si>
  <si>
    <t>GSI</t>
  </si>
  <si>
    <t>PACKAGE</t>
  </si>
  <si>
    <t>COMMENTS</t>
  </si>
  <si>
    <t>2002/03</t>
  </si>
  <si>
    <t>2001/02</t>
  </si>
  <si>
    <t>2000/01</t>
  </si>
  <si>
    <t>SSI = 2.65%</t>
  </si>
  <si>
    <t>1999/00</t>
  </si>
  <si>
    <t>3.56% *</t>
  </si>
  <si>
    <t>SSI = 2.65%; Salary Structure Change (Open Ranges)</t>
  </si>
  <si>
    <t>1998/99</t>
  </si>
  <si>
    <t>SSI = 2.4%; FMI no longer diminishes SSI Eligibility</t>
  </si>
  <si>
    <t>1997/98</t>
  </si>
  <si>
    <t>SSI = 2.4%;  Salary Structure Change</t>
  </si>
  <si>
    <t>1996/97</t>
  </si>
  <si>
    <t>SSI = 2.4%</t>
  </si>
  <si>
    <t>1995/96</t>
  </si>
  <si>
    <t>SSI = 4.8%; Salary Structure Change (half-steps)</t>
  </si>
  <si>
    <t>1994/95</t>
  </si>
  <si>
    <t>None</t>
  </si>
  <si>
    <t>1**</t>
  </si>
  <si>
    <t>**  Settlement=MSA effective 11/1/94 for some.</t>
  </si>
  <si>
    <t>1993/94</t>
  </si>
  <si>
    <t>1992/93</t>
  </si>
  <si>
    <t>1991/92</t>
  </si>
  <si>
    <t>1990/91</t>
  </si>
  <si>
    <t>1989/90</t>
  </si>
  <si>
    <t>1988/89</t>
  </si>
  <si>
    <t>1987/88</t>
  </si>
  <si>
    <t>Salary Structure Change;  GSI effective 1/1/88</t>
  </si>
  <si>
    <t>*  4.56% for Counseling Faculty</t>
  </si>
  <si>
    <r>
      <t>SSI = 2.65% (effective 6/30/03)</t>
    </r>
    <r>
      <rPr>
        <sz val="12"/>
        <rFont val="Arial"/>
        <family val="2"/>
      </rPr>
      <t>; No FMI's</t>
    </r>
  </si>
  <si>
    <r>
      <t>SSI = 2.65% (effective 6/30/02)</t>
    </r>
    <r>
      <rPr>
        <sz val="12"/>
        <rFont val="Arial"/>
        <family val="2"/>
      </rPr>
      <t>; No FMI's</t>
    </r>
  </si>
  <si>
    <t>MSA effective 3/2/94</t>
  </si>
  <si>
    <t>SSPAR I</t>
  </si>
  <si>
    <t>SSPAR II</t>
  </si>
  <si>
    <t>SSPAR III</t>
  </si>
  <si>
    <t>ASSISTANT</t>
  </si>
  <si>
    <t>ASSOCIATE</t>
  </si>
  <si>
    <t>FULL</t>
  </si>
  <si>
    <t>12 mo</t>
  </si>
  <si>
    <t>12 Mo</t>
  </si>
  <si>
    <t>PROFESSOR</t>
  </si>
  <si>
    <t>AY</t>
  </si>
  <si>
    <t>***   Salaries in the Shaded Area are Restricted to Promotions, Merit Pay, and Market/Equity Increases.</t>
  </si>
  <si>
    <t>*** Salaries in the Shaded Area are Restricted to Promotions, Merit Pay, and Market/Equity Increases.</t>
  </si>
  <si>
    <t>** Salaries in the Shaded Area are Restricted to Promotions, Merit Pay, and Market/Equity Increases.</t>
  </si>
  <si>
    <t>FMI = Faculty Merit Increase (merit-based increase)</t>
  </si>
  <si>
    <t>SSI = Service Salary Increase (service-based increase)</t>
  </si>
  <si>
    <t>GSI = General Salary Increase (Cost-of-Living Increase)</t>
  </si>
  <si>
    <t>MSA = Merit Salary Adjustment (replaced by the SSI in 1995)</t>
  </si>
  <si>
    <t>2003/04</t>
  </si>
  <si>
    <t>SSI = 2.65% (effective 6/30/04); No GSI</t>
  </si>
  <si>
    <t>SERVICE SALARY MAX</t>
  </si>
  <si>
    <t>LECTURER L</t>
  </si>
  <si>
    <t xml:space="preserve"> MINIMUM SALARY</t>
  </si>
  <si>
    <t>INSTRUCTOR</t>
  </si>
  <si>
    <t>COACH ASST.</t>
  </si>
  <si>
    <t>LECTURER A</t>
  </si>
  <si>
    <t>COACHING SPEC.</t>
  </si>
  <si>
    <t>LECTURER B</t>
  </si>
  <si>
    <t>LECTURER C</t>
  </si>
  <si>
    <t>COACH</t>
  </si>
  <si>
    <t>MONTHLY</t>
  </si>
  <si>
    <t>LIBRARIAN</t>
  </si>
  <si>
    <t>LECTURER D</t>
  </si>
  <si>
    <t>HEAD COACH</t>
  </si>
  <si>
    <t>SR. ASST. LIB.</t>
  </si>
  <si>
    <t>ASST. PROF.</t>
  </si>
  <si>
    <t>ASSOC. PROF.</t>
  </si>
  <si>
    <t>ASSOC. LIB.</t>
  </si>
  <si>
    <t>ASST. LIB.</t>
  </si>
  <si>
    <t xml:space="preserve">Office of Faculty Affairs </t>
  </si>
  <si>
    <t>California State University, Northridge</t>
  </si>
  <si>
    <t>RANK</t>
  </si>
  <si>
    <t>JOBCODE</t>
  </si>
  <si>
    <t>FULL PROF.</t>
  </si>
  <si>
    <t>RANK &amp;</t>
  </si>
  <si>
    <t xml:space="preserve">    APPLICABLE POSITIONS</t>
  </si>
  <si>
    <t xml:space="preserve">   APPLICABLE POSITIONS</t>
  </si>
  <si>
    <t>2005/06</t>
  </si>
  <si>
    <t>GSI = 3.5% (effective 7/1/05); No SSI</t>
  </si>
  <si>
    <t>*** Salaries above the Service Salary Max are restricted to Promotions, Merit Pay, and</t>
  </si>
  <si>
    <t xml:space="preserve">    Market/Equity Increases.</t>
  </si>
  <si>
    <t>PERFORMANCE MAX</t>
  </si>
  <si>
    <t xml:space="preserve">                  ACADEMIC YEAR FACULTY SALARY RANGE***</t>
  </si>
  <si>
    <t>**There are no longer salary steps, this salary schedule reflects open ranges.</t>
  </si>
  <si>
    <t>*Salary schedule reflects 3.5% G.S.I. effective July 1, 2005</t>
  </si>
  <si>
    <t xml:space="preserve">                         12 MONTH FACULTY SALARY RANGE***</t>
  </si>
  <si>
    <t xml:space="preserve">                      ACADEMIC YEAR CHAIR SALARY RANGE***</t>
  </si>
  <si>
    <t xml:space="preserve">                           12 MONTH CHAIR SALARY RANGE***</t>
  </si>
  <si>
    <t>2006/07</t>
  </si>
  <si>
    <t>GSI = 3% (effective 7/1/06); 2.65% SSI (effective on Anni Date)</t>
  </si>
  <si>
    <t>*Salary schedule reflects 3% G.S.I. effective July 1, 2006</t>
  </si>
  <si>
    <t>*Salary schedule reflects 1% and 3.7% G.S.I. effective July 1, 2007</t>
  </si>
  <si>
    <t>2007/08</t>
  </si>
  <si>
    <t>GSI = 1% (effective 7/1/2007)</t>
  </si>
  <si>
    <t>GSI = 3.7% (effective 7/1/2007); 2.65% SSI (effective on Anni Date)</t>
  </si>
  <si>
    <t>GSI = 2% (effective 6/30/08)</t>
  </si>
  <si>
    <t>2008/09</t>
  </si>
  <si>
    <t>*Salary schedule reflects 2% G.S.I. effective July 1, 2008</t>
  </si>
  <si>
    <t>*Salary schedule reflects 2%  G.S.I. effective July 1, 2008</t>
  </si>
  <si>
    <t>*Salary schedule reflects .045% G.S.I. effective July 1, 2010</t>
  </si>
  <si>
    <t>2010/11</t>
  </si>
  <si>
    <t>GSI= 0.045%</t>
  </si>
  <si>
    <t>2013/14</t>
  </si>
  <si>
    <t>GSI= $80</t>
  </si>
  <si>
    <t>*Salary schedule reflects ($80) G.S.I. effective July 1, 2013</t>
  </si>
  <si>
    <t>California State University, Channel Islands</t>
  </si>
  <si>
    <t>Faculty Affairs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</si>
</sst>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[$-409]mmmm\ d\,\ yyyy;@"/>
    <numFmt numFmtId="168" formatCode="m/d/yyyy;@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LinePrinter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LinePrinter"/>
    </font>
    <font>
      <b/>
      <i/>
      <sz val="9"/>
      <name val="LinePrinter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42">
    <xf numFmtId="0" fontId="0" fillId="0" borderId="0" xfId="0"/>
    <xf numFmtId="0" fontId="4" fillId="2" borderId="1" xfId="3" applyFont="1" applyFill="1" applyBorder="1"/>
    <xf numFmtId="0" fontId="4" fillId="2" borderId="2" xfId="3" applyFont="1" applyFill="1" applyBorder="1"/>
    <xf numFmtId="0" fontId="4" fillId="2" borderId="3" xfId="3" applyFont="1" applyFill="1" applyBorder="1"/>
    <xf numFmtId="5" fontId="4" fillId="2" borderId="3" xfId="3" applyNumberFormat="1" applyFont="1" applyFill="1" applyBorder="1"/>
    <xf numFmtId="0" fontId="4" fillId="2" borderId="4" xfId="3" applyFont="1" applyFill="1" applyBorder="1"/>
    <xf numFmtId="0" fontId="4" fillId="2" borderId="5" xfId="3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/>
    </xf>
    <xf numFmtId="0" fontId="5" fillId="2" borderId="2" xfId="3" applyFont="1" applyFill="1" applyBorder="1"/>
    <xf numFmtId="0" fontId="4" fillId="2" borderId="3" xfId="3" quotePrefix="1" applyFont="1" applyFill="1" applyBorder="1" applyAlignment="1">
      <alignment horizontal="center"/>
    </xf>
    <xf numFmtId="0" fontId="6" fillId="2" borderId="5" xfId="3" applyFont="1" applyFill="1" applyBorder="1" applyAlignment="1">
      <alignment horizontal="centerContinuous"/>
    </xf>
    <xf numFmtId="0" fontId="4" fillId="2" borderId="5" xfId="3" applyFont="1" applyFill="1" applyBorder="1" applyAlignment="1">
      <alignment horizontal="centerContinuous"/>
    </xf>
    <xf numFmtId="0" fontId="4" fillId="2" borderId="6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/>
    </xf>
    <xf numFmtId="5" fontId="4" fillId="2" borderId="7" xfId="3" applyNumberFormat="1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0" fontId="5" fillId="2" borderId="0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7" xfId="3" quotePrefix="1" applyFont="1" applyFill="1" applyBorder="1" applyAlignment="1">
      <alignment horizontal="center"/>
    </xf>
    <xf numFmtId="0" fontId="6" fillId="2" borderId="7" xfId="3" applyFont="1" applyFill="1" applyBorder="1" applyAlignment="1">
      <alignment horizontal="center"/>
    </xf>
    <xf numFmtId="0" fontId="4" fillId="2" borderId="8" xfId="3" applyFont="1" applyFill="1" applyBorder="1"/>
    <xf numFmtId="0" fontId="4" fillId="2" borderId="8" xfId="3" quotePrefix="1" applyFont="1" applyFill="1" applyBorder="1" applyAlignment="1">
      <alignment horizontal="center"/>
    </xf>
    <xf numFmtId="14" fontId="4" fillId="2" borderId="6" xfId="3" applyNumberFormat="1" applyFont="1" applyFill="1" applyBorder="1" applyAlignment="1">
      <alignment horizontal="center"/>
    </xf>
    <xf numFmtId="14" fontId="4" fillId="2" borderId="0" xfId="3" applyNumberFormat="1" applyFont="1" applyFill="1" applyBorder="1" applyAlignment="1">
      <alignment horizontal="center"/>
    </xf>
    <xf numFmtId="14" fontId="4" fillId="2" borderId="7" xfId="3" applyNumberFormat="1" applyFont="1" applyFill="1" applyBorder="1" applyAlignment="1">
      <alignment horizontal="center"/>
    </xf>
    <xf numFmtId="5" fontId="4" fillId="2" borderId="7" xfId="3" quotePrefix="1" applyNumberFormat="1" applyFont="1" applyFill="1" applyBorder="1" applyAlignment="1">
      <alignment horizontal="center"/>
    </xf>
    <xf numFmtId="14" fontId="4" fillId="2" borderId="7" xfId="3" quotePrefix="1" applyNumberFormat="1" applyFont="1" applyFill="1" applyBorder="1" applyAlignment="1">
      <alignment horizontal="center"/>
    </xf>
    <xf numFmtId="14" fontId="4" fillId="2" borderId="9" xfId="3" quotePrefix="1" applyNumberFormat="1" applyFont="1" applyFill="1" applyBorder="1" applyAlignment="1">
      <alignment horizontal="center"/>
    </xf>
    <xf numFmtId="14" fontId="4" fillId="2" borderId="10" xfId="3" quotePrefix="1" applyNumberFormat="1" applyFont="1" applyFill="1" applyBorder="1" applyAlignment="1">
      <alignment horizontal="center"/>
    </xf>
    <xf numFmtId="10" fontId="4" fillId="2" borderId="10" xfId="3" quotePrefix="1" applyNumberFormat="1" applyFont="1" applyFill="1" applyBorder="1" applyAlignment="1">
      <alignment horizontal="center"/>
    </xf>
    <xf numFmtId="10" fontId="4" fillId="2" borderId="11" xfId="3" quotePrefix="1" applyNumberFormat="1" applyFont="1" applyFill="1" applyBorder="1" applyAlignment="1">
      <alignment horizontal="center"/>
    </xf>
    <xf numFmtId="0" fontId="4" fillId="2" borderId="12" xfId="3" quotePrefix="1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5" fillId="2" borderId="10" xfId="3" applyFont="1" applyFill="1" applyBorder="1"/>
    <xf numFmtId="0" fontId="4" fillId="2" borderId="12" xfId="3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0" fontId="4" fillId="2" borderId="11" xfId="3" quotePrefix="1" applyFont="1" applyFill="1" applyBorder="1" applyAlignment="1">
      <alignment horizontal="center"/>
    </xf>
    <xf numFmtId="0" fontId="6" fillId="2" borderId="11" xfId="3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5" fontId="7" fillId="0" borderId="0" xfId="3" applyNumberFormat="1" applyFont="1" applyFill="1" applyBorder="1" applyAlignment="1">
      <alignment horizontal="centerContinuous"/>
    </xf>
    <xf numFmtId="5" fontId="7" fillId="0" borderId="0" xfId="3" applyNumberFormat="1" applyFont="1" applyFill="1" applyBorder="1" applyAlignment="1">
      <alignment horizontal="center"/>
    </xf>
    <xf numFmtId="165" fontId="7" fillId="0" borderId="7" xfId="3" applyNumberFormat="1" applyFont="1" applyFill="1" applyBorder="1" applyAlignment="1">
      <alignment horizontal="center"/>
    </xf>
    <xf numFmtId="5" fontId="7" fillId="0" borderId="7" xfId="3" applyNumberFormat="1" applyFont="1" applyFill="1" applyBorder="1" applyAlignment="1">
      <alignment horizontal="center"/>
    </xf>
    <xf numFmtId="0" fontId="7" fillId="0" borderId="8" xfId="3" applyFont="1" applyBorder="1"/>
    <xf numFmtId="5" fontId="8" fillId="0" borderId="7" xfId="3" applyNumberFormat="1" applyFont="1" applyBorder="1" applyAlignment="1">
      <alignment horizontal="center"/>
    </xf>
    <xf numFmtId="0" fontId="7" fillId="0" borderId="0" xfId="3" applyFont="1" applyBorder="1"/>
    <xf numFmtId="0" fontId="7" fillId="0" borderId="7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7" xfId="3" applyFont="1" applyBorder="1"/>
    <xf numFmtId="5" fontId="7" fillId="0" borderId="7" xfId="3" applyNumberFormat="1" applyFont="1" applyBorder="1" applyAlignment="1">
      <alignment horizontal="center"/>
    </xf>
    <xf numFmtId="5" fontId="9" fillId="0" borderId="8" xfId="1" applyNumberFormat="1" applyFont="1" applyBorder="1" applyAlignment="1">
      <alignment horizontal="center"/>
    </xf>
    <xf numFmtId="0" fontId="10" fillId="0" borderId="0" xfId="3" applyFont="1" applyBorder="1"/>
    <xf numFmtId="0" fontId="7" fillId="0" borderId="0" xfId="3" applyFont="1" applyFill="1" applyBorder="1" applyAlignment="1">
      <alignment horizontal="centerContinuous"/>
    </xf>
    <xf numFmtId="5" fontId="11" fillId="0" borderId="7" xfId="3" applyNumberFormat="1" applyFont="1" applyBorder="1" applyAlignment="1">
      <alignment horizontal="center"/>
    </xf>
    <xf numFmtId="0" fontId="7" fillId="0" borderId="8" xfId="3" applyFont="1" applyFill="1" applyBorder="1"/>
    <xf numFmtId="0" fontId="7" fillId="2" borderId="8" xfId="3" applyFont="1" applyFill="1" applyBorder="1"/>
    <xf numFmtId="5" fontId="11" fillId="3" borderId="7" xfId="3" applyNumberFormat="1" applyFont="1" applyFill="1" applyBorder="1" applyAlignment="1">
      <alignment horizontal="center"/>
    </xf>
    <xf numFmtId="5" fontId="8" fillId="3" borderId="7" xfId="3" applyNumberFormat="1" applyFont="1" applyFill="1" applyBorder="1" applyAlignment="1">
      <alignment horizontal="center"/>
    </xf>
    <xf numFmtId="5" fontId="7" fillId="0" borderId="0" xfId="1" applyNumberFormat="1" applyFont="1" applyBorder="1" applyAlignment="1">
      <alignment horizontal="centerContinuous"/>
    </xf>
    <xf numFmtId="5" fontId="8" fillId="0" borderId="7" xfId="1" applyNumberFormat="1" applyFont="1" applyBorder="1" applyAlignment="1">
      <alignment horizontal="center"/>
    </xf>
    <xf numFmtId="5" fontId="11" fillId="0" borderId="7" xfId="1" applyNumberFormat="1" applyFont="1" applyBorder="1" applyAlignment="1">
      <alignment horizontal="center"/>
    </xf>
    <xf numFmtId="0" fontId="12" fillId="0" borderId="8" xfId="3" applyFont="1" applyBorder="1"/>
    <xf numFmtId="165" fontId="13" fillId="0" borderId="8" xfId="3" applyNumberFormat="1" applyFont="1" applyBorder="1" applyAlignment="1">
      <alignment horizontal="center"/>
    </xf>
    <xf numFmtId="165" fontId="3" fillId="0" borderId="8" xfId="3" applyNumberFormat="1" applyFont="1" applyBorder="1" applyAlignment="1">
      <alignment horizontal="center"/>
    </xf>
    <xf numFmtId="0" fontId="7" fillId="4" borderId="8" xfId="3" applyFont="1" applyFill="1" applyBorder="1"/>
    <xf numFmtId="5" fontId="8" fillId="0" borderId="8" xfId="3" applyNumberFormat="1" applyFont="1" applyBorder="1" applyAlignment="1">
      <alignment horizontal="center"/>
    </xf>
    <xf numFmtId="0" fontId="7" fillId="2" borderId="0" xfId="3" applyFont="1" applyFill="1" applyBorder="1"/>
    <xf numFmtId="5" fontId="11" fillId="3" borderId="7" xfId="1" applyNumberFormat="1" applyFont="1" applyFill="1" applyBorder="1" applyAlignment="1">
      <alignment horizontal="center"/>
    </xf>
    <xf numFmtId="5" fontId="11" fillId="0" borderId="8" xfId="3" applyNumberFormat="1" applyFont="1" applyBorder="1" applyAlignment="1">
      <alignment horizontal="center"/>
    </xf>
    <xf numFmtId="5" fontId="8" fillId="3" borderId="7" xfId="1" applyNumberFormat="1" applyFont="1" applyFill="1" applyBorder="1" applyAlignment="1">
      <alignment horizontal="center"/>
    </xf>
    <xf numFmtId="5" fontId="7" fillId="0" borderId="0" xfId="3" applyNumberFormat="1" applyFont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165" fontId="11" fillId="3" borderId="8" xfId="3" applyNumberFormat="1" applyFont="1" applyFill="1" applyBorder="1" applyAlignment="1">
      <alignment horizontal="center"/>
    </xf>
    <xf numFmtId="5" fontId="11" fillId="2" borderId="8" xfId="3" applyNumberFormat="1" applyFont="1" applyFill="1" applyBorder="1" applyAlignment="1">
      <alignment horizontal="center"/>
    </xf>
    <xf numFmtId="5" fontId="7" fillId="2" borderId="0" xfId="3" applyNumberFormat="1" applyFont="1" applyFill="1" applyBorder="1" applyAlignment="1">
      <alignment horizontal="center"/>
    </xf>
    <xf numFmtId="5" fontId="11" fillId="2" borderId="7" xfId="3" applyNumberFormat="1" applyFont="1" applyFill="1" applyBorder="1" applyAlignment="1">
      <alignment horizontal="center"/>
    </xf>
    <xf numFmtId="0" fontId="14" fillId="0" borderId="7" xfId="3" applyFont="1" applyBorder="1"/>
    <xf numFmtId="165" fontId="8" fillId="3" borderId="8" xfId="3" applyNumberFormat="1" applyFont="1" applyFill="1" applyBorder="1" applyAlignment="1">
      <alignment horizontal="center"/>
    </xf>
    <xf numFmtId="0" fontId="3" fillId="0" borderId="8" xfId="3" applyBorder="1"/>
    <xf numFmtId="0" fontId="15" fillId="2" borderId="8" xfId="3" applyFont="1" applyFill="1" applyBorder="1"/>
    <xf numFmtId="0" fontId="7" fillId="2" borderId="7" xfId="3" applyFont="1" applyFill="1" applyBorder="1"/>
    <xf numFmtId="5" fontId="8" fillId="2" borderId="8" xfId="3" applyNumberFormat="1" applyFont="1" applyFill="1" applyBorder="1" applyAlignment="1">
      <alignment horizontal="center"/>
    </xf>
    <xf numFmtId="5" fontId="7" fillId="3" borderId="0" xfId="3" applyNumberFormat="1" applyFont="1" applyFill="1" applyBorder="1" applyAlignment="1">
      <alignment horizontal="center"/>
    </xf>
    <xf numFmtId="0" fontId="3" fillId="0" borderId="7" xfId="3" applyFont="1" applyBorder="1"/>
    <xf numFmtId="0" fontId="3" fillId="0" borderId="7" xfId="3" applyBorder="1"/>
    <xf numFmtId="0" fontId="3" fillId="0" borderId="0" xfId="3"/>
    <xf numFmtId="5" fontId="8" fillId="2" borderId="7" xfId="3" applyNumberFormat="1" applyFont="1" applyFill="1" applyBorder="1" applyAlignment="1">
      <alignment horizontal="center"/>
    </xf>
    <xf numFmtId="0" fontId="13" fillId="0" borderId="7" xfId="3" applyFont="1" applyBorder="1"/>
    <xf numFmtId="0" fontId="7" fillId="0" borderId="13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15" fillId="2" borderId="14" xfId="3" applyFont="1" applyFill="1" applyBorder="1"/>
    <xf numFmtId="0" fontId="15" fillId="2" borderId="15" xfId="3" applyFont="1" applyFill="1" applyBorder="1"/>
    <xf numFmtId="0" fontId="15" fillId="2" borderId="15" xfId="3" applyFont="1" applyFill="1" applyBorder="1" applyAlignment="1">
      <alignment horizontal="left"/>
    </xf>
    <xf numFmtId="0" fontId="15" fillId="2" borderId="16" xfId="3" applyFont="1" applyFill="1" applyBorder="1"/>
    <xf numFmtId="5" fontId="15" fillId="2" borderId="16" xfId="3" applyNumberFormat="1" applyFont="1" applyFill="1" applyBorder="1"/>
    <xf numFmtId="0" fontId="15" fillId="2" borderId="17" xfId="3" applyFont="1" applyFill="1" applyBorder="1"/>
    <xf numFmtId="0" fontId="15" fillId="2" borderId="16" xfId="3" applyFont="1" applyFill="1" applyBorder="1" applyAlignment="1">
      <alignment horizontal="center"/>
    </xf>
    <xf numFmtId="0" fontId="15" fillId="2" borderId="17" xfId="3" applyFont="1" applyFill="1" applyBorder="1" applyAlignment="1">
      <alignment horizontal="center"/>
    </xf>
    <xf numFmtId="0" fontId="15" fillId="2" borderId="15" xfId="3" applyFont="1" applyFill="1" applyBorder="1" applyAlignment="1">
      <alignment horizontal="center"/>
    </xf>
    <xf numFmtId="164" fontId="9" fillId="2" borderId="17" xfId="1" applyNumberFormat="1" applyFont="1" applyFill="1" applyBorder="1" applyAlignment="1">
      <alignment horizontal="center"/>
    </xf>
    <xf numFmtId="0" fontId="10" fillId="2" borderId="15" xfId="3" applyFont="1" applyFill="1" applyBorder="1"/>
    <xf numFmtId="0" fontId="10" fillId="0" borderId="0" xfId="3" applyFont="1" applyBorder="1" applyAlignment="1">
      <alignment horizontal="left"/>
    </xf>
    <xf numFmtId="0" fontId="10" fillId="0" borderId="7" xfId="3" applyFont="1" applyBorder="1"/>
    <xf numFmtId="5" fontId="10" fillId="0" borderId="7" xfId="3" applyNumberFormat="1" applyFont="1" applyBorder="1"/>
    <xf numFmtId="0" fontId="10" fillId="0" borderId="8" xfId="3" applyFont="1" applyBorder="1"/>
    <xf numFmtId="0" fontId="10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164" fontId="9" fillId="0" borderId="8" xfId="1" applyNumberFormat="1" applyFont="1" applyBorder="1" applyAlignment="1">
      <alignment horizontal="center"/>
    </xf>
    <xf numFmtId="0" fontId="4" fillId="2" borderId="1" xfId="14" applyFont="1" applyFill="1" applyBorder="1"/>
    <xf numFmtId="0" fontId="4" fillId="2" borderId="2" xfId="14" applyFont="1" applyFill="1" applyBorder="1"/>
    <xf numFmtId="0" fontId="4" fillId="2" borderId="3" xfId="14" applyFont="1" applyFill="1" applyBorder="1"/>
    <xf numFmtId="5" fontId="4" fillId="2" borderId="3" xfId="14" applyNumberFormat="1" applyFont="1" applyFill="1" applyBorder="1"/>
    <xf numFmtId="0" fontId="4" fillId="2" borderId="4" xfId="14" applyFont="1" applyFill="1" applyBorder="1"/>
    <xf numFmtId="0" fontId="4" fillId="2" borderId="18" xfId="14" applyFont="1" applyFill="1" applyBorder="1" applyAlignment="1">
      <alignment horizontal="center"/>
    </xf>
    <xf numFmtId="0" fontId="4" fillId="2" borderId="4" xfId="14" applyFont="1" applyFill="1" applyBorder="1" applyAlignment="1">
      <alignment horizontal="center"/>
    </xf>
    <xf numFmtId="0" fontId="5" fillId="2" borderId="2" xfId="14" applyFont="1" applyFill="1" applyBorder="1"/>
    <xf numFmtId="0" fontId="4" fillId="2" borderId="5" xfId="14" applyFont="1" applyFill="1" applyBorder="1" applyAlignment="1">
      <alignment horizontal="center"/>
    </xf>
    <xf numFmtId="0" fontId="4" fillId="2" borderId="3" xfId="14" applyFont="1" applyFill="1" applyBorder="1" applyAlignment="1">
      <alignment horizontal="center"/>
    </xf>
    <xf numFmtId="0" fontId="4" fillId="2" borderId="19" xfId="14" applyFont="1" applyFill="1" applyBorder="1" applyAlignment="1">
      <alignment horizontal="centerContinuous"/>
    </xf>
    <xf numFmtId="0" fontId="4" fillId="2" borderId="18" xfId="14" applyFont="1" applyFill="1" applyBorder="1" applyAlignment="1">
      <alignment horizontal="centerContinuous"/>
    </xf>
    <xf numFmtId="0" fontId="4" fillId="2" borderId="5" xfId="14" applyFont="1" applyFill="1" applyBorder="1" applyAlignment="1">
      <alignment horizontal="centerContinuous"/>
    </xf>
    <xf numFmtId="0" fontId="4" fillId="2" borderId="3" xfId="14" quotePrefix="1" applyFont="1" applyFill="1" applyBorder="1" applyAlignment="1">
      <alignment horizontal="center"/>
    </xf>
    <xf numFmtId="0" fontId="6" fillId="2" borderId="5" xfId="14" applyFont="1" applyFill="1" applyBorder="1" applyAlignment="1">
      <alignment horizontal="centerContinuous"/>
    </xf>
    <xf numFmtId="0" fontId="4" fillId="2" borderId="6" xfId="14" applyFont="1" applyFill="1" applyBorder="1" applyAlignment="1">
      <alignment horizontal="center"/>
    </xf>
    <xf numFmtId="0" fontId="4" fillId="2" borderId="0" xfId="14" applyFont="1" applyFill="1" applyBorder="1" applyAlignment="1">
      <alignment horizontal="center"/>
    </xf>
    <xf numFmtId="0" fontId="4" fillId="2" borderId="7" xfId="14" applyFont="1" applyFill="1" applyBorder="1" applyAlignment="1">
      <alignment horizontal="center"/>
    </xf>
    <xf numFmtId="5" fontId="4" fillId="2" borderId="7" xfId="14" applyNumberFormat="1" applyFont="1" applyFill="1" applyBorder="1" applyAlignment="1">
      <alignment horizontal="center"/>
    </xf>
    <xf numFmtId="0" fontId="4" fillId="2" borderId="8" xfId="14" applyFont="1" applyFill="1" applyBorder="1" applyAlignment="1">
      <alignment horizontal="center"/>
    </xf>
    <xf numFmtId="0" fontId="5" fillId="2" borderId="0" xfId="14" applyFont="1" applyFill="1" applyBorder="1"/>
    <xf numFmtId="0" fontId="4" fillId="2" borderId="7" xfId="14" applyFont="1" applyFill="1" applyBorder="1" applyAlignment="1">
      <alignment horizontal="left"/>
    </xf>
    <xf numFmtId="0" fontId="4" fillId="2" borderId="7" xfId="14" quotePrefix="1" applyFont="1" applyFill="1" applyBorder="1" applyAlignment="1">
      <alignment horizontal="center"/>
    </xf>
    <xf numFmtId="0" fontId="6" fillId="2" borderId="7" xfId="14" applyFont="1" applyFill="1" applyBorder="1" applyAlignment="1">
      <alignment horizontal="center"/>
    </xf>
    <xf numFmtId="0" fontId="4" fillId="2" borderId="8" xfId="14" applyFont="1" applyFill="1" applyBorder="1"/>
    <xf numFmtId="0" fontId="4" fillId="2" borderId="8" xfId="14" quotePrefix="1" applyFont="1" applyFill="1" applyBorder="1" applyAlignment="1">
      <alignment horizontal="center"/>
    </xf>
    <xf numFmtId="14" fontId="4" fillId="2" borderId="6" xfId="14" applyNumberFormat="1" applyFont="1" applyFill="1" applyBorder="1" applyAlignment="1">
      <alignment horizontal="center"/>
    </xf>
    <xf numFmtId="14" fontId="4" fillId="2" borderId="0" xfId="14" applyNumberFormat="1" applyFont="1" applyFill="1" applyBorder="1" applyAlignment="1">
      <alignment horizontal="center"/>
    </xf>
    <xf numFmtId="14" fontId="4" fillId="2" borderId="7" xfId="14" applyNumberFormat="1" applyFont="1" applyFill="1" applyBorder="1" applyAlignment="1">
      <alignment horizontal="center"/>
    </xf>
    <xf numFmtId="5" fontId="4" fillId="2" borderId="7" xfId="14" quotePrefix="1" applyNumberFormat="1" applyFont="1" applyFill="1" applyBorder="1" applyAlignment="1">
      <alignment horizontal="center"/>
    </xf>
    <xf numFmtId="14" fontId="4" fillId="2" borderId="9" xfId="14" quotePrefix="1" applyNumberFormat="1" applyFont="1" applyFill="1" applyBorder="1" applyAlignment="1">
      <alignment horizontal="center"/>
    </xf>
    <xf numFmtId="14" fontId="4" fillId="2" borderId="10" xfId="14" quotePrefix="1" applyNumberFormat="1" applyFont="1" applyFill="1" applyBorder="1" applyAlignment="1">
      <alignment horizontal="center"/>
    </xf>
    <xf numFmtId="10" fontId="4" fillId="2" borderId="10" xfId="14" quotePrefix="1" applyNumberFormat="1" applyFont="1" applyFill="1" applyBorder="1" applyAlignment="1">
      <alignment horizontal="center"/>
    </xf>
    <xf numFmtId="10" fontId="4" fillId="2" borderId="11" xfId="14" quotePrefix="1" applyNumberFormat="1" applyFont="1" applyFill="1" applyBorder="1" applyAlignment="1">
      <alignment horizontal="center"/>
    </xf>
    <xf numFmtId="0" fontId="4" fillId="2" borderId="12" xfId="14" quotePrefix="1" applyFont="1" applyFill="1" applyBorder="1" applyAlignment="1">
      <alignment horizontal="center"/>
    </xf>
    <xf numFmtId="0" fontId="4" fillId="2" borderId="10" xfId="14" applyFont="1" applyFill="1" applyBorder="1" applyAlignment="1">
      <alignment horizontal="center"/>
    </xf>
    <xf numFmtId="0" fontId="5" fillId="2" borderId="10" xfId="14" applyFont="1" applyFill="1" applyBorder="1"/>
    <xf numFmtId="0" fontId="4" fillId="2" borderId="11" xfId="14" applyFont="1" applyFill="1" applyBorder="1" applyAlignment="1">
      <alignment horizontal="center"/>
    </xf>
    <xf numFmtId="0" fontId="4" fillId="2" borderId="11" xfId="14" quotePrefix="1" applyFont="1" applyFill="1" applyBorder="1" applyAlignment="1">
      <alignment horizontal="center"/>
    </xf>
    <xf numFmtId="0" fontId="4" fillId="2" borderId="12" xfId="14" applyFont="1" applyFill="1" applyBorder="1" applyAlignment="1">
      <alignment horizontal="center"/>
    </xf>
    <xf numFmtId="0" fontId="6" fillId="2" borderId="11" xfId="14" applyFont="1" applyFill="1" applyBorder="1" applyAlignment="1">
      <alignment horizontal="center"/>
    </xf>
    <xf numFmtId="0" fontId="7" fillId="0" borderId="0" xfId="14" quotePrefix="1" applyFont="1" applyFill="1" applyBorder="1" applyAlignment="1">
      <alignment horizontal="center"/>
    </xf>
    <xf numFmtId="5" fontId="7" fillId="0" borderId="0" xfId="14" applyNumberFormat="1" applyFont="1" applyFill="1" applyBorder="1" applyAlignment="1">
      <alignment horizontal="centerContinuous"/>
    </xf>
    <xf numFmtId="5" fontId="7" fillId="0" borderId="0" xfId="14" applyNumberFormat="1" applyFont="1" applyFill="1" applyBorder="1" applyAlignment="1">
      <alignment horizontal="center"/>
    </xf>
    <xf numFmtId="165" fontId="7" fillId="0" borderId="7" xfId="14" applyNumberFormat="1" applyFont="1" applyFill="1" applyBorder="1" applyAlignment="1">
      <alignment horizontal="center"/>
    </xf>
    <xf numFmtId="5" fontId="7" fillId="0" borderId="7" xfId="14" applyNumberFormat="1" applyFont="1" applyFill="1" applyBorder="1" applyAlignment="1">
      <alignment horizontal="center"/>
    </xf>
    <xf numFmtId="0" fontId="7" fillId="0" borderId="8" xfId="14" applyFont="1" applyBorder="1"/>
    <xf numFmtId="5" fontId="7" fillId="0" borderId="0" xfId="14" applyNumberFormat="1" applyFont="1" applyBorder="1" applyAlignment="1">
      <alignment horizontal="center"/>
    </xf>
    <xf numFmtId="0" fontId="7" fillId="0" borderId="0" xfId="14" applyFont="1" applyBorder="1"/>
    <xf numFmtId="0" fontId="7" fillId="0" borderId="7" xfId="14" applyFont="1" applyBorder="1" applyAlignment="1">
      <alignment horizontal="center"/>
    </xf>
    <xf numFmtId="0" fontId="7" fillId="0" borderId="7" xfId="14" applyFont="1" applyBorder="1"/>
    <xf numFmtId="0" fontId="7" fillId="0" borderId="0" xfId="14" applyFont="1" applyBorder="1" applyAlignment="1">
      <alignment horizontal="center"/>
    </xf>
    <xf numFmtId="5" fontId="7" fillId="0" borderId="7" xfId="14" applyNumberFormat="1" applyFont="1" applyBorder="1" applyAlignment="1">
      <alignment horizontal="center"/>
    </xf>
    <xf numFmtId="0" fontId="10" fillId="0" borderId="0" xfId="14" applyFont="1" applyBorder="1"/>
    <xf numFmtId="0" fontId="7" fillId="0" borderId="0" xfId="14" applyFont="1" applyFill="1" applyBorder="1" applyAlignment="1">
      <alignment horizontal="centerContinuous"/>
    </xf>
    <xf numFmtId="0" fontId="7" fillId="0" borderId="7" xfId="14" applyFont="1" applyFill="1" applyBorder="1"/>
    <xf numFmtId="0" fontId="7" fillId="2" borderId="8" xfId="14" applyFont="1" applyFill="1" applyBorder="1"/>
    <xf numFmtId="5" fontId="7" fillId="3" borderId="0" xfId="14" applyNumberFormat="1" applyFont="1" applyFill="1" applyBorder="1" applyAlignment="1">
      <alignment horizontal="center"/>
    </xf>
    <xf numFmtId="5" fontId="7" fillId="0" borderId="7" xfId="1" applyNumberFormat="1" applyFont="1" applyBorder="1" applyAlignment="1">
      <alignment horizontal="center"/>
    </xf>
    <xf numFmtId="5" fontId="7" fillId="0" borderId="0" xfId="1" applyNumberFormat="1" applyFont="1" applyBorder="1" applyAlignment="1">
      <alignment horizontal="center"/>
    </xf>
    <xf numFmtId="0" fontId="7" fillId="5" borderId="20" xfId="14" applyFont="1" applyFill="1" applyBorder="1"/>
    <xf numFmtId="165" fontId="7" fillId="5" borderId="21" xfId="14" applyNumberFormat="1" applyFont="1" applyFill="1" applyBorder="1" applyAlignment="1">
      <alignment horizontal="center"/>
    </xf>
    <xf numFmtId="0" fontId="7" fillId="5" borderId="22" xfId="14" applyFont="1" applyFill="1" applyBorder="1"/>
    <xf numFmtId="165" fontId="7" fillId="5" borderId="23" xfId="14" applyNumberFormat="1" applyFont="1" applyFill="1" applyBorder="1" applyAlignment="1">
      <alignment horizontal="center"/>
    </xf>
    <xf numFmtId="0" fontId="7" fillId="5" borderId="24" xfId="14" applyFont="1" applyFill="1" applyBorder="1"/>
    <xf numFmtId="165" fontId="7" fillId="5" borderId="25" xfId="14" applyNumberFormat="1" applyFont="1" applyFill="1" applyBorder="1" applyAlignment="1">
      <alignment horizontal="center"/>
    </xf>
    <xf numFmtId="165" fontId="7" fillId="0" borderId="7" xfId="14" applyNumberFormat="1" applyFont="1" applyBorder="1" applyAlignment="1">
      <alignment horizontal="center"/>
    </xf>
    <xf numFmtId="0" fontId="7" fillId="4" borderId="8" xfId="14" applyFont="1" applyFill="1" applyBorder="1"/>
    <xf numFmtId="0" fontId="7" fillId="2" borderId="0" xfId="14" applyFont="1" applyFill="1" applyBorder="1"/>
    <xf numFmtId="5" fontId="7" fillId="3" borderId="7" xfId="1" applyNumberFormat="1" applyFont="1" applyFill="1" applyBorder="1" applyAlignment="1">
      <alignment horizontal="center"/>
    </xf>
    <xf numFmtId="0" fontId="7" fillId="0" borderId="0" xfId="14" applyFont="1" applyFill="1" applyBorder="1" applyAlignment="1">
      <alignment horizontal="center"/>
    </xf>
    <xf numFmtId="0" fontId="7" fillId="2" borderId="7" xfId="14" applyFont="1" applyFill="1" applyBorder="1"/>
    <xf numFmtId="165" fontId="7" fillId="3" borderId="7" xfId="14" applyNumberFormat="1" applyFont="1" applyFill="1" applyBorder="1" applyAlignment="1">
      <alignment horizontal="center"/>
    </xf>
    <xf numFmtId="5" fontId="7" fillId="2" borderId="7" xfId="14" applyNumberFormat="1" applyFont="1" applyFill="1" applyBorder="1" applyAlignment="1">
      <alignment horizontal="center"/>
    </xf>
    <xf numFmtId="5" fontId="7" fillId="2" borderId="0" xfId="14" applyNumberFormat="1" applyFont="1" applyFill="1" applyBorder="1" applyAlignment="1">
      <alignment horizontal="center"/>
    </xf>
    <xf numFmtId="0" fontId="14" fillId="0" borderId="0" xfId="14" applyFont="1" applyBorder="1"/>
    <xf numFmtId="165" fontId="7" fillId="6" borderId="17" xfId="14" applyNumberFormat="1" applyFont="1" applyFill="1" applyBorder="1" applyAlignment="1">
      <alignment horizontal="center"/>
    </xf>
    <xf numFmtId="165" fontId="7" fillId="2" borderId="7" xfId="14" applyNumberFormat="1" applyFont="1" applyFill="1" applyBorder="1" applyAlignment="1">
      <alignment horizontal="center"/>
    </xf>
    <xf numFmtId="0" fontId="15" fillId="2" borderId="8" xfId="14" applyFont="1" applyFill="1" applyBorder="1"/>
    <xf numFmtId="5" fontId="7" fillId="3" borderId="7" xfId="14" applyNumberFormat="1" applyFont="1" applyFill="1" applyBorder="1" applyAlignment="1">
      <alignment horizontal="center"/>
    </xf>
    <xf numFmtId="5" fontId="7" fillId="6" borderId="17" xfId="14" applyNumberFormat="1" applyFont="1" applyFill="1" applyBorder="1" applyAlignment="1">
      <alignment horizontal="center"/>
    </xf>
    <xf numFmtId="0" fontId="7" fillId="0" borderId="14" xfId="14" applyFont="1" applyBorder="1"/>
    <xf numFmtId="0" fontId="7" fillId="0" borderId="17" xfId="14" applyFont="1" applyBorder="1"/>
    <xf numFmtId="0" fontId="7" fillId="0" borderId="15" xfId="14" applyFont="1" applyBorder="1"/>
    <xf numFmtId="0" fontId="7" fillId="0" borderId="16" xfId="14" applyFont="1" applyBorder="1" applyAlignment="1">
      <alignment horizontal="center"/>
    </xf>
    <xf numFmtId="0" fontId="7" fillId="0" borderId="16" xfId="14" applyFont="1" applyBorder="1"/>
    <xf numFmtId="0" fontId="9" fillId="0" borderId="26" xfId="14" quotePrefix="1" applyFont="1" applyFill="1" applyBorder="1"/>
    <xf numFmtId="0" fontId="9" fillId="0" borderId="27" xfId="14" applyFont="1" applyFill="1" applyBorder="1"/>
    <xf numFmtId="0" fontId="9" fillId="0" borderId="13" xfId="14" applyFont="1" applyFill="1" applyBorder="1"/>
    <xf numFmtId="0" fontId="9" fillId="0" borderId="28" xfId="14" applyFont="1" applyFill="1" applyBorder="1" applyAlignment="1">
      <alignment horizontal="center"/>
    </xf>
    <xf numFmtId="0" fontId="9" fillId="0" borderId="28" xfId="14" applyFont="1" applyFill="1" applyBorder="1"/>
    <xf numFmtId="0" fontId="7" fillId="0" borderId="27" xfId="14" applyFont="1" applyFill="1" applyBorder="1"/>
    <xf numFmtId="0" fontId="7" fillId="0" borderId="28" xfId="14" applyFont="1" applyFill="1" applyBorder="1"/>
    <xf numFmtId="0" fontId="7" fillId="0" borderId="28" xfId="14" applyFont="1" applyFill="1" applyBorder="1" applyAlignment="1">
      <alignment horizontal="center"/>
    </xf>
    <xf numFmtId="0" fontId="7" fillId="0" borderId="13" xfId="14" applyFont="1" applyFill="1" applyBorder="1" applyAlignment="1">
      <alignment horizontal="center"/>
    </xf>
    <xf numFmtId="0" fontId="7" fillId="0" borderId="7" xfId="14" applyFont="1" applyFill="1" applyBorder="1" applyAlignment="1">
      <alignment horizontal="center"/>
    </xf>
    <xf numFmtId="0" fontId="15" fillId="2" borderId="14" xfId="14" applyFont="1" applyFill="1" applyBorder="1"/>
    <xf numFmtId="0" fontId="15" fillId="2" borderId="15" xfId="14" applyFont="1" applyFill="1" applyBorder="1"/>
    <xf numFmtId="0" fontId="15" fillId="2" borderId="15" xfId="14" applyFont="1" applyFill="1" applyBorder="1" applyAlignment="1">
      <alignment horizontal="left"/>
    </xf>
    <xf numFmtId="0" fontId="15" fillId="2" borderId="16" xfId="14" applyFont="1" applyFill="1" applyBorder="1"/>
    <xf numFmtId="5" fontId="15" fillId="2" borderId="16" xfId="14" applyNumberFormat="1" applyFont="1" applyFill="1" applyBorder="1"/>
    <xf numFmtId="0" fontId="15" fillId="2" borderId="17" xfId="14" applyFont="1" applyFill="1" applyBorder="1"/>
    <xf numFmtId="0" fontId="15" fillId="2" borderId="16" xfId="14" applyFont="1" applyFill="1" applyBorder="1" applyAlignment="1">
      <alignment horizontal="center"/>
    </xf>
    <xf numFmtId="0" fontId="15" fillId="2" borderId="15" xfId="14" applyFont="1" applyFill="1" applyBorder="1" applyAlignment="1">
      <alignment horizontal="center"/>
    </xf>
    <xf numFmtId="0" fontId="10" fillId="2" borderId="15" xfId="14" applyFont="1" applyFill="1" applyBorder="1"/>
    <xf numFmtId="0" fontId="10" fillId="0" borderId="7" xfId="14" applyFont="1" applyBorder="1"/>
    <xf numFmtId="5" fontId="10" fillId="0" borderId="7" xfId="14" applyNumberFormat="1" applyFont="1" applyBorder="1"/>
    <xf numFmtId="0" fontId="10" fillId="0" borderId="8" xfId="14" applyFont="1" applyBorder="1"/>
    <xf numFmtId="0" fontId="10" fillId="0" borderId="7" xfId="14" applyFont="1" applyBorder="1" applyAlignment="1">
      <alignment horizontal="center"/>
    </xf>
    <xf numFmtId="0" fontId="10" fillId="0" borderId="0" xfId="14" applyFont="1" applyBorder="1" applyAlignment="1">
      <alignment horizontal="center"/>
    </xf>
    <xf numFmtId="0" fontId="4" fillId="2" borderId="1" xfId="12" applyFont="1" applyFill="1" applyBorder="1"/>
    <xf numFmtId="0" fontId="4" fillId="2" borderId="2" xfId="12" applyFont="1" applyFill="1" applyBorder="1"/>
    <xf numFmtId="0" fontId="4" fillId="2" borderId="3" xfId="12" applyFont="1" applyFill="1" applyBorder="1"/>
    <xf numFmtId="0" fontId="4" fillId="2" borderId="4" xfId="12" applyFont="1" applyFill="1" applyBorder="1"/>
    <xf numFmtId="0" fontId="5" fillId="2" borderId="3" xfId="12" applyFont="1" applyFill="1" applyBorder="1"/>
    <xf numFmtId="0" fontId="4" fillId="2" borderId="17" xfId="12" applyFont="1" applyFill="1" applyBorder="1" applyAlignment="1">
      <alignment horizontal="center"/>
    </xf>
    <xf numFmtId="0" fontId="4" fillId="2" borderId="29" xfId="12" applyFont="1" applyFill="1" applyBorder="1" applyAlignment="1">
      <alignment horizontal="center"/>
    </xf>
    <xf numFmtId="0" fontId="4" fillId="2" borderId="8" xfId="12" applyFont="1" applyFill="1" applyBorder="1" applyAlignment="1">
      <alignment horizontal="center"/>
    </xf>
    <xf numFmtId="0" fontId="4" fillId="2" borderId="4" xfId="12" applyFont="1" applyFill="1" applyBorder="1" applyAlignment="1">
      <alignment horizontal="center"/>
    </xf>
    <xf numFmtId="0" fontId="4" fillId="2" borderId="17" xfId="12" applyFont="1" applyFill="1" applyBorder="1" applyAlignment="1">
      <alignment horizontal="centerContinuous"/>
    </xf>
    <xf numFmtId="0" fontId="4" fillId="2" borderId="16" xfId="12" applyFont="1" applyFill="1" applyBorder="1" applyAlignment="1">
      <alignment horizontal="centerContinuous"/>
    </xf>
    <xf numFmtId="0" fontId="4" fillId="2" borderId="29" xfId="12" applyFont="1" applyFill="1" applyBorder="1" applyAlignment="1">
      <alignment horizontal="centerContinuous"/>
    </xf>
    <xf numFmtId="0" fontId="4" fillId="2" borderId="8" xfId="12" quotePrefix="1" applyFont="1" applyFill="1" applyBorder="1" applyAlignment="1">
      <alignment horizontal="center"/>
    </xf>
    <xf numFmtId="0" fontId="5" fillId="2" borderId="16" xfId="12" applyFont="1" applyFill="1" applyBorder="1" applyAlignment="1">
      <alignment horizontal="centerContinuous"/>
    </xf>
    <xf numFmtId="0" fontId="6" fillId="2" borderId="16" xfId="12" applyFont="1" applyFill="1" applyBorder="1" applyAlignment="1">
      <alignment horizontal="centerContinuous"/>
    </xf>
    <xf numFmtId="0" fontId="5" fillId="2" borderId="2" xfId="12" applyFont="1" applyFill="1" applyBorder="1"/>
    <xf numFmtId="0" fontId="4" fillId="2" borderId="6" xfId="12" applyFont="1" applyFill="1" applyBorder="1" applyAlignment="1">
      <alignment horizontal="center"/>
    </xf>
    <xf numFmtId="0" fontId="4" fillId="2" borderId="0" xfId="12" applyFont="1" applyFill="1" applyBorder="1" applyAlignment="1">
      <alignment horizontal="center"/>
    </xf>
    <xf numFmtId="0" fontId="4" fillId="2" borderId="7" xfId="12" applyFont="1" applyFill="1" applyBorder="1" applyAlignment="1">
      <alignment horizontal="center"/>
    </xf>
    <xf numFmtId="0" fontId="5" fillId="2" borderId="7" xfId="12" applyFont="1" applyFill="1" applyBorder="1"/>
    <xf numFmtId="0" fontId="6" fillId="2" borderId="7" xfId="12" applyFont="1" applyFill="1" applyBorder="1" applyAlignment="1">
      <alignment horizontal="center"/>
    </xf>
    <xf numFmtId="0" fontId="4" fillId="2" borderId="8" xfId="12" applyFont="1" applyFill="1" applyBorder="1"/>
    <xf numFmtId="0" fontId="5" fillId="2" borderId="0" xfId="12" applyFont="1" applyFill="1" applyBorder="1"/>
    <xf numFmtId="14" fontId="4" fillId="2" borderId="6" xfId="12" applyNumberFormat="1" applyFont="1" applyFill="1" applyBorder="1" applyAlignment="1">
      <alignment horizontal="center"/>
    </xf>
    <xf numFmtId="14" fontId="4" fillId="2" borderId="0" xfId="12" applyNumberFormat="1" applyFont="1" applyFill="1" applyBorder="1" applyAlignment="1">
      <alignment horizontal="center"/>
    </xf>
    <xf numFmtId="14" fontId="4" fillId="2" borderId="7" xfId="12" applyNumberFormat="1" applyFont="1" applyFill="1" applyBorder="1" applyAlignment="1">
      <alignment horizontal="center"/>
    </xf>
    <xf numFmtId="14" fontId="4" fillId="2" borderId="9" xfId="12" quotePrefix="1" applyNumberFormat="1" applyFont="1" applyFill="1" applyBorder="1" applyAlignment="1">
      <alignment horizontal="center"/>
    </xf>
    <xf numFmtId="14" fontId="4" fillId="2" borderId="10" xfId="12" quotePrefix="1" applyNumberFormat="1" applyFont="1" applyFill="1" applyBorder="1" applyAlignment="1">
      <alignment horizontal="center"/>
    </xf>
    <xf numFmtId="14" fontId="4" fillId="2" borderId="11" xfId="12" quotePrefix="1" applyNumberFormat="1" applyFont="1" applyFill="1" applyBorder="1" applyAlignment="1">
      <alignment horizontal="center"/>
    </xf>
    <xf numFmtId="0" fontId="4" fillId="2" borderId="12" xfId="12" quotePrefix="1" applyFont="1" applyFill="1" applyBorder="1" applyAlignment="1">
      <alignment horizontal="center"/>
    </xf>
    <xf numFmtId="0" fontId="5" fillId="2" borderId="11" xfId="12" applyFont="1" applyFill="1" applyBorder="1"/>
    <xf numFmtId="0" fontId="4" fillId="2" borderId="11" xfId="12" applyFont="1" applyFill="1" applyBorder="1" applyAlignment="1">
      <alignment horizontal="center"/>
    </xf>
    <xf numFmtId="0" fontId="4" fillId="2" borderId="12" xfId="12" applyFont="1" applyFill="1" applyBorder="1" applyAlignment="1">
      <alignment horizontal="center"/>
    </xf>
    <xf numFmtId="0" fontId="6" fillId="2" borderId="11" xfId="12" applyFont="1" applyFill="1" applyBorder="1" applyAlignment="1">
      <alignment horizontal="center"/>
    </xf>
    <xf numFmtId="0" fontId="5" fillId="2" borderId="10" xfId="12" applyFont="1" applyFill="1" applyBorder="1"/>
    <xf numFmtId="0" fontId="7" fillId="0" borderId="0" xfId="12" quotePrefix="1" applyFont="1" applyFill="1" applyBorder="1" applyAlignment="1">
      <alignment horizontal="center"/>
    </xf>
    <xf numFmtId="5" fontId="7" fillId="0" borderId="0" xfId="12" applyNumberFormat="1" applyFont="1" applyFill="1" applyBorder="1" applyAlignment="1">
      <alignment horizontal="centerContinuous"/>
    </xf>
    <xf numFmtId="5" fontId="7" fillId="0" borderId="0" xfId="12" applyNumberFormat="1" applyFont="1" applyFill="1" applyBorder="1" applyAlignment="1">
      <alignment horizontal="center"/>
    </xf>
    <xf numFmtId="165" fontId="7" fillId="0" borderId="7" xfId="12" applyNumberFormat="1" applyFont="1" applyFill="1" applyBorder="1" applyAlignment="1">
      <alignment horizontal="center"/>
    </xf>
    <xf numFmtId="0" fontId="7" fillId="0" borderId="8" xfId="12" applyFont="1" applyBorder="1"/>
    <xf numFmtId="5" fontId="7" fillId="0" borderId="7" xfId="12" applyNumberFormat="1" applyFont="1" applyBorder="1" applyAlignment="1">
      <alignment horizontal="center"/>
    </xf>
    <xf numFmtId="0" fontId="7" fillId="0" borderId="7" xfId="12" applyFont="1" applyBorder="1"/>
    <xf numFmtId="0" fontId="7" fillId="0" borderId="7" xfId="12" applyFont="1" applyBorder="1" applyAlignment="1">
      <alignment horizontal="center"/>
    </xf>
    <xf numFmtId="5" fontId="7" fillId="0" borderId="7" xfId="12" applyNumberFormat="1" applyFont="1" applyBorder="1" applyAlignment="1">
      <alignment horizontal="centerContinuous"/>
    </xf>
    <xf numFmtId="0" fontId="10" fillId="0" borderId="0" xfId="12" applyFont="1" applyBorder="1"/>
    <xf numFmtId="0" fontId="7" fillId="0" borderId="0" xfId="12" applyFont="1" applyFill="1" applyBorder="1" applyAlignment="1">
      <alignment horizontal="centerContinuous"/>
    </xf>
    <xf numFmtId="0" fontId="7" fillId="0" borderId="7" xfId="12" applyFont="1" applyFill="1" applyBorder="1"/>
    <xf numFmtId="0" fontId="7" fillId="2" borderId="8" xfId="12" applyFont="1" applyFill="1" applyBorder="1"/>
    <xf numFmtId="0" fontId="7" fillId="2" borderId="7" xfId="12" applyFont="1" applyFill="1" applyBorder="1" applyAlignment="1">
      <alignment horizontal="center"/>
    </xf>
    <xf numFmtId="5" fontId="7" fillId="2" borderId="7" xfId="12" applyNumberFormat="1" applyFont="1" applyFill="1" applyBorder="1" applyAlignment="1">
      <alignment horizontal="center"/>
    </xf>
    <xf numFmtId="5" fontId="7" fillId="0" borderId="7" xfId="1" applyNumberFormat="1" applyFont="1" applyBorder="1" applyAlignment="1">
      <alignment horizontal="centerContinuous"/>
    </xf>
    <xf numFmtId="0" fontId="7" fillId="5" borderId="20" xfId="12" applyFont="1" applyFill="1" applyBorder="1"/>
    <xf numFmtId="5" fontId="16" fillId="5" borderId="2" xfId="12" applyNumberFormat="1" applyFont="1" applyFill="1" applyBorder="1" applyAlignment="1">
      <alignment horizontal="center"/>
    </xf>
    <xf numFmtId="165" fontId="7" fillId="5" borderId="21" xfId="12" applyNumberFormat="1" applyFont="1" applyFill="1" applyBorder="1" applyAlignment="1">
      <alignment horizontal="center"/>
    </xf>
    <xf numFmtId="0" fontId="7" fillId="5" borderId="22" xfId="12" applyFont="1" applyFill="1" applyBorder="1"/>
    <xf numFmtId="5" fontId="16" fillId="5" borderId="0" xfId="12" applyNumberFormat="1" applyFont="1" applyFill="1" applyBorder="1" applyAlignment="1">
      <alignment horizontal="center"/>
    </xf>
    <xf numFmtId="165" fontId="7" fillId="5" borderId="23" xfId="12" applyNumberFormat="1" applyFont="1" applyFill="1" applyBorder="1" applyAlignment="1">
      <alignment horizontal="center"/>
    </xf>
    <xf numFmtId="0" fontId="7" fillId="5" borderId="24" xfId="12" applyFont="1" applyFill="1" applyBorder="1"/>
    <xf numFmtId="5" fontId="16" fillId="5" borderId="10" xfId="12" applyNumberFormat="1" applyFont="1" applyFill="1" applyBorder="1" applyAlignment="1">
      <alignment horizontal="center"/>
    </xf>
    <xf numFmtId="165" fontId="7" fillId="5" borderId="25" xfId="12" applyNumberFormat="1" applyFont="1" applyFill="1" applyBorder="1" applyAlignment="1">
      <alignment horizontal="center"/>
    </xf>
    <xf numFmtId="165" fontId="7" fillId="0" borderId="7" xfId="12" applyNumberFormat="1" applyFont="1" applyBorder="1" applyAlignment="1">
      <alignment horizontal="center"/>
    </xf>
    <xf numFmtId="0" fontId="7" fillId="4" borderId="8" xfId="12" applyFont="1" applyFill="1" applyBorder="1"/>
    <xf numFmtId="0" fontId="7" fillId="2" borderId="7" xfId="12" applyFont="1" applyFill="1" applyBorder="1"/>
    <xf numFmtId="5" fontId="7" fillId="2" borderId="7" xfId="1" applyNumberFormat="1" applyFont="1" applyFill="1" applyBorder="1" applyAlignment="1">
      <alignment horizontal="center"/>
    </xf>
    <xf numFmtId="0" fontId="7" fillId="0" borderId="0" xfId="12" applyFont="1" applyFill="1" applyBorder="1" applyAlignment="1">
      <alignment horizontal="center"/>
    </xf>
    <xf numFmtId="165" fontId="7" fillId="2" borderId="7" xfId="12" applyNumberFormat="1" applyFont="1" applyFill="1" applyBorder="1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0" xfId="12" applyFont="1" applyBorder="1"/>
    <xf numFmtId="0" fontId="14" fillId="0" borderId="7" xfId="12" applyFont="1" applyBorder="1"/>
    <xf numFmtId="5" fontId="7" fillId="2" borderId="0" xfId="12" applyNumberFormat="1" applyFont="1" applyFill="1" applyBorder="1" applyAlignment="1">
      <alignment horizontal="center"/>
    </xf>
    <xf numFmtId="165" fontId="7" fillId="6" borderId="17" xfId="12" applyNumberFormat="1" applyFont="1" applyFill="1" applyBorder="1" applyAlignment="1">
      <alignment horizontal="center"/>
    </xf>
    <xf numFmtId="5" fontId="7" fillId="0" borderId="0" xfId="12" applyNumberFormat="1" applyFont="1" applyBorder="1" applyAlignment="1">
      <alignment horizontal="center"/>
    </xf>
    <xf numFmtId="5" fontId="7" fillId="0" borderId="0" xfId="12" applyNumberFormat="1" applyFont="1" applyBorder="1" applyAlignment="1">
      <alignment horizontal="centerContinuous"/>
    </xf>
    <xf numFmtId="0" fontId="15" fillId="2" borderId="8" xfId="12" applyFont="1" applyFill="1" applyBorder="1"/>
    <xf numFmtId="5" fontId="7" fillId="3" borderId="7" xfId="12" applyNumberFormat="1" applyFont="1" applyFill="1" applyBorder="1" applyAlignment="1">
      <alignment horizontal="center"/>
    </xf>
    <xf numFmtId="5" fontId="7" fillId="6" borderId="17" xfId="12" applyNumberFormat="1" applyFont="1" applyFill="1" applyBorder="1" applyAlignment="1">
      <alignment horizontal="center"/>
    </xf>
    <xf numFmtId="5" fontId="7" fillId="0" borderId="7" xfId="12" applyNumberFormat="1" applyFont="1" applyFill="1" applyBorder="1" applyAlignment="1">
      <alignment horizontal="center"/>
    </xf>
    <xf numFmtId="0" fontId="3" fillId="0" borderId="7" xfId="12" applyBorder="1"/>
    <xf numFmtId="165" fontId="7" fillId="0" borderId="0" xfId="12" applyNumberFormat="1" applyFont="1" applyFill="1" applyBorder="1" applyAlignment="1">
      <alignment horizontal="center"/>
    </xf>
    <xf numFmtId="0" fontId="7" fillId="0" borderId="17" xfId="12" applyFont="1" applyBorder="1"/>
    <xf numFmtId="0" fontId="7" fillId="0" borderId="16" xfId="12" applyFont="1" applyBorder="1"/>
    <xf numFmtId="0" fontId="7" fillId="0" borderId="16" xfId="12" applyFont="1" applyBorder="1" applyAlignment="1">
      <alignment horizontal="center"/>
    </xf>
    <xf numFmtId="0" fontId="7" fillId="0" borderId="16" xfId="12" applyFont="1" applyFill="1" applyBorder="1" applyAlignment="1">
      <alignment horizontal="center"/>
    </xf>
    <xf numFmtId="0" fontId="7" fillId="0" borderId="16" xfId="12" applyFont="1" applyFill="1" applyBorder="1"/>
    <xf numFmtId="0" fontId="9" fillId="0" borderId="17" xfId="12" quotePrefix="1" applyFont="1" applyFill="1" applyBorder="1"/>
    <xf numFmtId="0" fontId="9" fillId="0" borderId="17" xfId="12" applyFont="1" applyFill="1" applyBorder="1"/>
    <xf numFmtId="0" fontId="9" fillId="0" borderId="16" xfId="12" applyFont="1" applyFill="1" applyBorder="1"/>
    <xf numFmtId="0" fontId="9" fillId="0" borderId="16" xfId="12" applyFont="1" applyFill="1" applyBorder="1" applyAlignment="1">
      <alignment horizontal="center"/>
    </xf>
    <xf numFmtId="0" fontId="7" fillId="0" borderId="17" xfId="12" applyFont="1" applyFill="1" applyBorder="1"/>
    <xf numFmtId="0" fontId="15" fillId="2" borderId="14" xfId="12" applyFont="1" applyFill="1" applyBorder="1"/>
    <xf numFmtId="0" fontId="15" fillId="2" borderId="15" xfId="12" applyFont="1" applyFill="1" applyBorder="1"/>
    <xf numFmtId="0" fontId="15" fillId="2" borderId="15" xfId="12" applyFont="1" applyFill="1" applyBorder="1" applyAlignment="1">
      <alignment horizontal="left"/>
    </xf>
    <xf numFmtId="0" fontId="15" fillId="2" borderId="16" xfId="12" applyFont="1" applyFill="1" applyBorder="1"/>
    <xf numFmtId="0" fontId="15" fillId="2" borderId="17" xfId="12" applyFont="1" applyFill="1" applyBorder="1"/>
    <xf numFmtId="0" fontId="15" fillId="2" borderId="15" xfId="12" applyFont="1" applyFill="1" applyBorder="1" applyAlignment="1">
      <alignment horizontal="center"/>
    </xf>
    <xf numFmtId="0" fontId="15" fillId="2" borderId="16" xfId="12" applyFont="1" applyFill="1" applyBorder="1" applyAlignment="1">
      <alignment horizontal="center"/>
    </xf>
    <xf numFmtId="0" fontId="10" fillId="2" borderId="15" xfId="12" applyFont="1" applyFill="1" applyBorder="1"/>
    <xf numFmtId="0" fontId="10" fillId="0" borderId="0" xfId="12" applyFont="1" applyBorder="1" applyAlignment="1">
      <alignment horizontal="left"/>
    </xf>
    <xf numFmtId="0" fontId="10" fillId="0" borderId="7" xfId="12" applyFont="1" applyBorder="1"/>
    <xf numFmtId="0" fontId="10" fillId="0" borderId="8" xfId="12" applyFont="1" applyBorder="1"/>
    <xf numFmtId="0" fontId="10" fillId="0" borderId="7" xfId="12" applyFont="1" applyBorder="1" applyAlignment="1">
      <alignment horizontal="center"/>
    </xf>
    <xf numFmtId="0" fontId="4" fillId="2" borderId="1" xfId="10" applyFont="1" applyFill="1" applyBorder="1"/>
    <xf numFmtId="0" fontId="4" fillId="2" borderId="2" xfId="10" applyFont="1" applyFill="1" applyBorder="1"/>
    <xf numFmtId="0" fontId="5" fillId="2" borderId="3" xfId="10" applyFont="1" applyFill="1" applyBorder="1"/>
    <xf numFmtId="0" fontId="4" fillId="2" borderId="17" xfId="10" applyFont="1" applyFill="1" applyBorder="1" applyAlignment="1">
      <alignment horizontal="center"/>
    </xf>
    <xf numFmtId="0" fontId="4" fillId="2" borderId="29" xfId="10" applyFont="1" applyFill="1" applyBorder="1" applyAlignment="1">
      <alignment horizontal="center"/>
    </xf>
    <xf numFmtId="0" fontId="4" fillId="2" borderId="0" xfId="10" applyFont="1" applyFill="1" applyBorder="1" applyAlignment="1">
      <alignment horizontal="center"/>
    </xf>
    <xf numFmtId="0" fontId="4" fillId="2" borderId="3" xfId="10" applyFont="1" applyFill="1" applyBorder="1" applyAlignment="1">
      <alignment horizontal="center"/>
    </xf>
    <xf numFmtId="0" fontId="4" fillId="2" borderId="17" xfId="10" applyFont="1" applyFill="1" applyBorder="1" applyAlignment="1">
      <alignment horizontal="centerContinuous"/>
    </xf>
    <xf numFmtId="0" fontId="4" fillId="2" borderId="16" xfId="10" applyFont="1" applyFill="1" applyBorder="1" applyAlignment="1">
      <alignment horizontal="centerContinuous"/>
    </xf>
    <xf numFmtId="0" fontId="5" fillId="2" borderId="16" xfId="10" applyFont="1" applyFill="1" applyBorder="1" applyAlignment="1">
      <alignment horizontal="centerContinuous"/>
    </xf>
    <xf numFmtId="0" fontId="4" fillId="2" borderId="29" xfId="10" applyFont="1" applyFill="1" applyBorder="1" applyAlignment="1">
      <alignment horizontal="centerContinuous"/>
    </xf>
    <xf numFmtId="0" fontId="4" fillId="2" borderId="0" xfId="10" quotePrefix="1" applyFont="1" applyFill="1" applyBorder="1" applyAlignment="1">
      <alignment horizontal="center"/>
    </xf>
    <xf numFmtId="0" fontId="6" fillId="2" borderId="16" xfId="10" applyFont="1" applyFill="1" applyBorder="1" applyAlignment="1">
      <alignment horizontal="centerContinuous"/>
    </xf>
    <xf numFmtId="0" fontId="4" fillId="2" borderId="3" xfId="10" applyFont="1" applyFill="1" applyBorder="1"/>
    <xf numFmtId="0" fontId="5" fillId="2" borderId="2" xfId="10" applyFont="1" applyFill="1" applyBorder="1"/>
    <xf numFmtId="0" fontId="4" fillId="2" borderId="6" xfId="10" applyFont="1" applyFill="1" applyBorder="1" applyAlignment="1">
      <alignment horizontal="center"/>
    </xf>
    <xf numFmtId="0" fontId="4" fillId="2" borderId="8" xfId="10" applyFont="1" applyFill="1" applyBorder="1" applyAlignment="1">
      <alignment horizontal="center"/>
    </xf>
    <xf numFmtId="0" fontId="5" fillId="2" borderId="7" xfId="10" applyFont="1" applyFill="1" applyBorder="1"/>
    <xf numFmtId="0" fontId="4" fillId="2" borderId="7" xfId="10" applyFont="1" applyFill="1" applyBorder="1" applyAlignment="1">
      <alignment horizontal="center"/>
    </xf>
    <xf numFmtId="0" fontId="6" fillId="2" borderId="7" xfId="10" applyFont="1" applyFill="1" applyBorder="1" applyAlignment="1">
      <alignment horizontal="center"/>
    </xf>
    <xf numFmtId="0" fontId="4" fillId="2" borderId="7" xfId="10" applyFont="1" applyFill="1" applyBorder="1"/>
    <xf numFmtId="0" fontId="5" fillId="2" borderId="0" xfId="10" applyFont="1" applyFill="1" applyBorder="1"/>
    <xf numFmtId="0" fontId="4" fillId="2" borderId="8" xfId="10" quotePrefix="1" applyFont="1" applyFill="1" applyBorder="1" applyAlignment="1">
      <alignment horizontal="center"/>
    </xf>
    <xf numFmtId="0" fontId="4" fillId="2" borderId="0" xfId="10" applyFont="1" applyFill="1" applyBorder="1"/>
    <xf numFmtId="14" fontId="4" fillId="2" borderId="6" xfId="10" applyNumberFormat="1" applyFont="1" applyFill="1" applyBorder="1" applyAlignment="1">
      <alignment horizontal="center"/>
    </xf>
    <xf numFmtId="14" fontId="4" fillId="2" borderId="0" xfId="10" applyNumberFormat="1" applyFont="1" applyFill="1" applyBorder="1" applyAlignment="1">
      <alignment horizontal="center"/>
    </xf>
    <xf numFmtId="0" fontId="4" fillId="2" borderId="7" xfId="10" quotePrefix="1" applyFont="1" applyFill="1" applyBorder="1" applyAlignment="1">
      <alignment horizontal="center"/>
    </xf>
    <xf numFmtId="14" fontId="4" fillId="2" borderId="9" xfId="10" quotePrefix="1" applyNumberFormat="1" applyFont="1" applyFill="1" applyBorder="1" applyAlignment="1">
      <alignment horizontal="center"/>
    </xf>
    <xf numFmtId="14" fontId="4" fillId="2" borderId="10" xfId="10" quotePrefix="1" applyNumberFormat="1" applyFont="1" applyFill="1" applyBorder="1" applyAlignment="1">
      <alignment horizontal="center"/>
    </xf>
    <xf numFmtId="0" fontId="4" fillId="2" borderId="12" xfId="10" quotePrefix="1" applyFont="1" applyFill="1" applyBorder="1" applyAlignment="1">
      <alignment horizontal="center"/>
    </xf>
    <xf numFmtId="0" fontId="5" fillId="2" borderId="11" xfId="10" applyFont="1" applyFill="1" applyBorder="1"/>
    <xf numFmtId="0" fontId="4" fillId="2" borderId="11" xfId="10" applyFont="1" applyFill="1" applyBorder="1" applyAlignment="1">
      <alignment horizontal="center"/>
    </xf>
    <xf numFmtId="0" fontId="4" fillId="2" borderId="10" xfId="10" quotePrefix="1" applyFont="1" applyFill="1" applyBorder="1" applyAlignment="1">
      <alignment horizontal="center"/>
    </xf>
    <xf numFmtId="0" fontId="4" fillId="2" borderId="11" xfId="10" quotePrefix="1" applyFont="1" applyFill="1" applyBorder="1" applyAlignment="1">
      <alignment horizontal="center"/>
    </xf>
    <xf numFmtId="0" fontId="6" fillId="2" borderId="11" xfId="10" applyFont="1" applyFill="1" applyBorder="1" applyAlignment="1">
      <alignment horizontal="center"/>
    </xf>
    <xf numFmtId="0" fontId="5" fillId="2" borderId="10" xfId="10" applyFont="1" applyFill="1" applyBorder="1"/>
    <xf numFmtId="0" fontId="7" fillId="0" borderId="0" xfId="10" quotePrefix="1" applyFont="1" applyFill="1" applyBorder="1" applyAlignment="1">
      <alignment horizontal="center"/>
    </xf>
    <xf numFmtId="5" fontId="7" fillId="0" borderId="0" xfId="10" applyNumberFormat="1" applyFont="1" applyFill="1" applyBorder="1" applyAlignment="1">
      <alignment horizontal="centerContinuous"/>
    </xf>
    <xf numFmtId="5" fontId="7" fillId="0" borderId="7" xfId="10" applyNumberFormat="1" applyFont="1" applyBorder="1" applyAlignment="1">
      <alignment horizontal="center"/>
    </xf>
    <xf numFmtId="0" fontId="7" fillId="0" borderId="0" xfId="10" applyFont="1" applyBorder="1"/>
    <xf numFmtId="0" fontId="7" fillId="0" borderId="7" xfId="10" applyFont="1" applyBorder="1"/>
    <xf numFmtId="0" fontId="7" fillId="0" borderId="7" xfId="10" applyFont="1" applyBorder="1" applyAlignment="1">
      <alignment horizontal="center"/>
    </xf>
    <xf numFmtId="5" fontId="7" fillId="0" borderId="7" xfId="10" applyNumberFormat="1" applyFont="1" applyBorder="1" applyAlignment="1">
      <alignment horizontal="centerContinuous"/>
    </xf>
    <xf numFmtId="5" fontId="9" fillId="0" borderId="7" xfId="1" applyNumberFormat="1" applyFont="1" applyBorder="1" applyAlignment="1">
      <alignment horizontal="center"/>
    </xf>
    <xf numFmtId="0" fontId="10" fillId="0" borderId="0" xfId="10" applyFont="1" applyBorder="1"/>
    <xf numFmtId="0" fontId="7" fillId="0" borderId="0" xfId="10" applyFont="1" applyFill="1" applyBorder="1" applyAlignment="1">
      <alignment horizontal="centerContinuous"/>
    </xf>
    <xf numFmtId="0" fontId="7" fillId="0" borderId="7" xfId="10" applyFont="1" applyFill="1" applyBorder="1"/>
    <xf numFmtId="0" fontId="7" fillId="2" borderId="8" xfId="10" applyFont="1" applyFill="1" applyBorder="1"/>
    <xf numFmtId="0" fontId="7" fillId="2" borderId="7" xfId="10" applyFont="1" applyFill="1" applyBorder="1" applyAlignment="1">
      <alignment horizontal="center"/>
    </xf>
    <xf numFmtId="5" fontId="7" fillId="2" borderId="7" xfId="10" applyNumberFormat="1" applyFont="1" applyFill="1" applyBorder="1" applyAlignment="1">
      <alignment horizontal="center"/>
    </xf>
    <xf numFmtId="0" fontId="7" fillId="6" borderId="20" xfId="10" applyFont="1" applyFill="1" applyBorder="1"/>
    <xf numFmtId="5" fontId="16" fillId="6" borderId="2" xfId="10" applyNumberFormat="1" applyFont="1" applyFill="1" applyBorder="1" applyAlignment="1">
      <alignment horizontal="center"/>
    </xf>
    <xf numFmtId="5" fontId="7" fillId="6" borderId="30" xfId="10" applyNumberFormat="1" applyFont="1" applyFill="1" applyBorder="1" applyAlignment="1">
      <alignment horizontal="center"/>
    </xf>
    <xf numFmtId="0" fontId="7" fillId="6" borderId="22" xfId="10" applyFont="1" applyFill="1" applyBorder="1"/>
    <xf numFmtId="5" fontId="16" fillId="6" borderId="0" xfId="10" applyNumberFormat="1" applyFont="1" applyFill="1" applyBorder="1" applyAlignment="1">
      <alignment horizontal="center"/>
    </xf>
    <xf numFmtId="5" fontId="7" fillId="6" borderId="31" xfId="10" applyNumberFormat="1" applyFont="1" applyFill="1" applyBorder="1" applyAlignment="1">
      <alignment horizontal="center"/>
    </xf>
    <xf numFmtId="0" fontId="7" fillId="6" borderId="24" xfId="10" applyFont="1" applyFill="1" applyBorder="1"/>
    <xf numFmtId="5" fontId="16" fillId="6" borderId="10" xfId="10" applyNumberFormat="1" applyFont="1" applyFill="1" applyBorder="1" applyAlignment="1">
      <alignment horizontal="center"/>
    </xf>
    <xf numFmtId="5" fontId="7" fillId="6" borderId="32" xfId="10" applyNumberFormat="1" applyFont="1" applyFill="1" applyBorder="1" applyAlignment="1">
      <alignment horizontal="center"/>
    </xf>
    <xf numFmtId="0" fontId="7" fillId="4" borderId="7" xfId="10" applyFont="1" applyFill="1" applyBorder="1"/>
    <xf numFmtId="0" fontId="7" fillId="2" borderId="0" xfId="10" applyFont="1" applyFill="1" applyBorder="1"/>
    <xf numFmtId="0" fontId="7" fillId="2" borderId="7" xfId="10" applyFont="1" applyFill="1" applyBorder="1"/>
    <xf numFmtId="0" fontId="7" fillId="0" borderId="0" xfId="10" applyFont="1" applyFill="1" applyBorder="1" applyAlignment="1">
      <alignment horizontal="center"/>
    </xf>
    <xf numFmtId="0" fontId="14" fillId="0" borderId="17" xfId="10" applyFont="1" applyBorder="1"/>
    <xf numFmtId="0" fontId="7" fillId="0" borderId="15" xfId="10" applyFont="1" applyBorder="1"/>
    <xf numFmtId="0" fontId="7" fillId="0" borderId="16" xfId="10" applyFont="1" applyBorder="1"/>
    <xf numFmtId="0" fontId="7" fillId="0" borderId="16" xfId="10" applyFont="1" applyBorder="1" applyAlignment="1">
      <alignment horizontal="center"/>
    </xf>
    <xf numFmtId="0" fontId="7" fillId="2" borderId="16" xfId="10" applyFont="1" applyFill="1" applyBorder="1"/>
    <xf numFmtId="5" fontId="7" fillId="2" borderId="16" xfId="10" applyNumberFormat="1" applyFont="1" applyFill="1" applyBorder="1" applyAlignment="1">
      <alignment horizontal="center"/>
    </xf>
    <xf numFmtId="0" fontId="15" fillId="2" borderId="7" xfId="10" applyFont="1" applyFill="1" applyBorder="1"/>
    <xf numFmtId="5" fontId="7" fillId="0" borderId="7" xfId="10" applyNumberFormat="1" applyFont="1" applyFill="1" applyBorder="1" applyAlignment="1">
      <alignment horizontal="center"/>
    </xf>
    <xf numFmtId="5" fontId="7" fillId="3" borderId="7" xfId="10" applyNumberFormat="1" applyFont="1" applyFill="1" applyBorder="1" applyAlignment="1">
      <alignment horizontal="center"/>
    </xf>
    <xf numFmtId="0" fontId="3" fillId="0" borderId="7" xfId="10" applyBorder="1"/>
    <xf numFmtId="0" fontId="7" fillId="0" borderId="16" xfId="10" applyFont="1" applyFill="1" applyBorder="1" applyAlignment="1">
      <alignment horizontal="center"/>
    </xf>
    <xf numFmtId="0" fontId="7" fillId="0" borderId="16" xfId="10" applyFont="1" applyFill="1" applyBorder="1"/>
    <xf numFmtId="0" fontId="9" fillId="2" borderId="17" xfId="10" quotePrefix="1" applyFont="1" applyFill="1" applyBorder="1"/>
    <xf numFmtId="0" fontId="9" fillId="2" borderId="16" xfId="10" applyFont="1" applyFill="1" applyBorder="1"/>
    <xf numFmtId="0" fontId="9" fillId="0" borderId="16" xfId="10" applyFont="1" applyFill="1" applyBorder="1"/>
    <xf numFmtId="0" fontId="9" fillId="0" borderId="16" xfId="10" applyFont="1" applyFill="1" applyBorder="1" applyAlignment="1">
      <alignment horizontal="center"/>
    </xf>
    <xf numFmtId="0" fontId="9" fillId="2" borderId="16" xfId="10" applyFont="1" applyFill="1" applyBorder="1" applyAlignment="1">
      <alignment horizontal="center"/>
    </xf>
    <xf numFmtId="0" fontId="7" fillId="2" borderId="16" xfId="10" applyFont="1" applyFill="1" applyBorder="1" applyAlignment="1">
      <alignment horizontal="center"/>
    </xf>
    <xf numFmtId="0" fontId="15" fillId="2" borderId="14" xfId="10" applyFont="1" applyFill="1" applyBorder="1"/>
    <xf numFmtId="0" fontId="15" fillId="2" borderId="15" xfId="10" applyFont="1" applyFill="1" applyBorder="1"/>
    <xf numFmtId="0" fontId="15" fillId="2" borderId="15" xfId="10" applyFont="1" applyFill="1" applyBorder="1" applyAlignment="1">
      <alignment horizontal="center"/>
    </xf>
    <xf numFmtId="0" fontId="15" fillId="2" borderId="16" xfId="10" applyFont="1" applyFill="1" applyBorder="1"/>
    <xf numFmtId="0" fontId="15" fillId="2" borderId="16" xfId="10" applyFont="1" applyFill="1" applyBorder="1" applyAlignment="1">
      <alignment horizontal="center"/>
    </xf>
    <xf numFmtId="164" fontId="9" fillId="2" borderId="16" xfId="1" applyNumberFormat="1" applyFont="1" applyFill="1" applyBorder="1" applyAlignment="1">
      <alignment horizontal="center"/>
    </xf>
    <xf numFmtId="0" fontId="10" fillId="2" borderId="15" xfId="10" applyFont="1" applyFill="1" applyBorder="1"/>
    <xf numFmtId="0" fontId="10" fillId="0" borderId="7" xfId="10" applyFont="1" applyBorder="1" applyAlignment="1">
      <alignment horizontal="center"/>
    </xf>
    <xf numFmtId="0" fontId="10" fillId="0" borderId="7" xfId="10" applyFont="1" applyBorder="1"/>
    <xf numFmtId="164" fontId="9" fillId="0" borderId="7" xfId="1" applyNumberFormat="1" applyFont="1" applyBorder="1" applyAlignment="1">
      <alignment horizontal="center"/>
    </xf>
    <xf numFmtId="0" fontId="4" fillId="2" borderId="1" xfId="9" applyFont="1" applyFill="1" applyBorder="1"/>
    <xf numFmtId="0" fontId="4" fillId="2" borderId="2" xfId="9" applyFont="1" applyFill="1" applyBorder="1"/>
    <xf numFmtId="0" fontId="5" fillId="2" borderId="3" xfId="9" applyFont="1" applyFill="1" applyBorder="1"/>
    <xf numFmtId="0" fontId="4" fillId="2" borderId="17" xfId="9" applyFont="1" applyFill="1" applyBorder="1" applyAlignment="1">
      <alignment horizontal="center"/>
    </xf>
    <xf numFmtId="0" fontId="4" fillId="2" borderId="0" xfId="9" applyFont="1" applyFill="1" applyBorder="1" applyAlignment="1">
      <alignment horizontal="center"/>
    </xf>
    <xf numFmtId="0" fontId="4" fillId="2" borderId="3" xfId="9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Continuous"/>
    </xf>
    <xf numFmtId="0" fontId="4" fillId="2" borderId="16" xfId="9" applyFont="1" applyFill="1" applyBorder="1" applyAlignment="1">
      <alignment horizontal="centerContinuous"/>
    </xf>
    <xf numFmtId="0" fontId="5" fillId="2" borderId="16" xfId="9" applyFont="1" applyFill="1" applyBorder="1" applyAlignment="1">
      <alignment horizontal="centerContinuous"/>
    </xf>
    <xf numFmtId="0" fontId="4" fillId="2" borderId="0" xfId="9" quotePrefix="1" applyFont="1" applyFill="1" applyBorder="1" applyAlignment="1">
      <alignment horizontal="center"/>
    </xf>
    <xf numFmtId="0" fontId="4" fillId="2" borderId="3" xfId="9" applyFont="1" applyFill="1" applyBorder="1"/>
    <xf numFmtId="0" fontId="5" fillId="2" borderId="2" xfId="9" applyFont="1" applyFill="1" applyBorder="1"/>
    <xf numFmtId="0" fontId="4" fillId="2" borderId="6" xfId="9" applyFont="1" applyFill="1" applyBorder="1" applyAlignment="1">
      <alignment horizontal="center"/>
    </xf>
    <xf numFmtId="0" fontId="4" fillId="2" borderId="8" xfId="9" applyFont="1" applyFill="1" applyBorder="1" applyAlignment="1">
      <alignment horizontal="center"/>
    </xf>
    <xf numFmtId="0" fontId="5" fillId="2" borderId="7" xfId="9" applyFont="1" applyFill="1" applyBorder="1"/>
    <xf numFmtId="0" fontId="4" fillId="2" borderId="7" xfId="9" applyFont="1" applyFill="1" applyBorder="1" applyAlignment="1">
      <alignment horizontal="center"/>
    </xf>
    <xf numFmtId="0" fontId="4" fillId="2" borderId="7" xfId="9" applyFont="1" applyFill="1" applyBorder="1"/>
    <xf numFmtId="0" fontId="5" fillId="2" borderId="0" xfId="9" applyFont="1" applyFill="1" applyBorder="1"/>
    <xf numFmtId="0" fontId="4" fillId="2" borderId="8" xfId="9" quotePrefix="1" applyFont="1" applyFill="1" applyBorder="1" applyAlignment="1">
      <alignment horizontal="center"/>
    </xf>
    <xf numFmtId="0" fontId="4" fillId="2" borderId="0" xfId="9" applyFont="1" applyFill="1" applyBorder="1"/>
    <xf numFmtId="14" fontId="4" fillId="2" borderId="6" xfId="9" applyNumberFormat="1" applyFont="1" applyFill="1" applyBorder="1" applyAlignment="1">
      <alignment horizontal="center"/>
    </xf>
    <xf numFmtId="14" fontId="4" fillId="2" borderId="0" xfId="9" applyNumberFormat="1" applyFont="1" applyFill="1" applyBorder="1" applyAlignment="1">
      <alignment horizontal="center"/>
    </xf>
    <xf numFmtId="0" fontId="4" fillId="2" borderId="7" xfId="9" quotePrefix="1" applyFont="1" applyFill="1" applyBorder="1" applyAlignment="1">
      <alignment horizontal="center"/>
    </xf>
    <xf numFmtId="14" fontId="4" fillId="2" borderId="9" xfId="9" quotePrefix="1" applyNumberFormat="1" applyFont="1" applyFill="1" applyBorder="1" applyAlignment="1">
      <alignment horizontal="center"/>
    </xf>
    <xf numFmtId="14" fontId="4" fillId="2" borderId="10" xfId="9" quotePrefix="1" applyNumberFormat="1" applyFont="1" applyFill="1" applyBorder="1" applyAlignment="1">
      <alignment horizontal="center"/>
    </xf>
    <xf numFmtId="0" fontId="4" fillId="2" borderId="12" xfId="9" quotePrefix="1" applyFont="1" applyFill="1" applyBorder="1" applyAlignment="1">
      <alignment horizontal="center"/>
    </xf>
    <xf numFmtId="0" fontId="5" fillId="2" borderId="11" xfId="9" applyFont="1" applyFill="1" applyBorder="1"/>
    <xf numFmtId="0" fontId="4" fillId="2" borderId="11" xfId="9" applyFont="1" applyFill="1" applyBorder="1" applyAlignment="1">
      <alignment horizontal="center"/>
    </xf>
    <xf numFmtId="0" fontId="4" fillId="2" borderId="10" xfId="9" quotePrefix="1" applyFont="1" applyFill="1" applyBorder="1" applyAlignment="1">
      <alignment horizontal="center"/>
    </xf>
    <xf numFmtId="0" fontId="4" fillId="2" borderId="11" xfId="9" quotePrefix="1" applyFont="1" applyFill="1" applyBorder="1" applyAlignment="1">
      <alignment horizontal="center"/>
    </xf>
    <xf numFmtId="0" fontId="5" fillId="2" borderId="10" xfId="9" applyFont="1" applyFill="1" applyBorder="1"/>
    <xf numFmtId="0" fontId="7" fillId="0" borderId="0" xfId="9" quotePrefix="1" applyFont="1" applyFill="1" applyBorder="1" applyAlignment="1">
      <alignment horizontal="center"/>
    </xf>
    <xf numFmtId="5" fontId="7" fillId="0" borderId="0" xfId="9" applyNumberFormat="1" applyFont="1" applyFill="1" applyBorder="1" applyAlignment="1">
      <alignment horizontal="centerContinuous"/>
    </xf>
    <xf numFmtId="5" fontId="7" fillId="0" borderId="7" xfId="9" applyNumberFormat="1" applyFont="1" applyBorder="1" applyAlignment="1">
      <alignment horizontal="center"/>
    </xf>
    <xf numFmtId="5" fontId="7" fillId="0" borderId="7" xfId="9" applyNumberFormat="1" applyFont="1" applyBorder="1" applyAlignment="1">
      <alignment horizontal="centerContinuous"/>
    </xf>
    <xf numFmtId="0" fontId="7" fillId="0" borderId="0" xfId="9" applyFont="1" applyBorder="1"/>
    <xf numFmtId="0" fontId="7" fillId="0" borderId="7" xfId="9" applyFont="1" applyBorder="1"/>
    <xf numFmtId="0" fontId="7" fillId="0" borderId="7" xfId="9" applyFont="1" applyBorder="1" applyAlignment="1">
      <alignment horizontal="center"/>
    </xf>
    <xf numFmtId="0" fontId="10" fillId="0" borderId="0" xfId="9" applyFont="1" applyBorder="1"/>
    <xf numFmtId="0" fontId="7" fillId="0" borderId="0" xfId="9" applyFont="1" applyFill="1" applyBorder="1" applyAlignment="1">
      <alignment horizontal="centerContinuous"/>
    </xf>
    <xf numFmtId="0" fontId="7" fillId="2" borderId="8" xfId="9" applyFont="1" applyFill="1" applyBorder="1"/>
    <xf numFmtId="0" fontId="7" fillId="2" borderId="7" xfId="9" applyFont="1" applyFill="1" applyBorder="1" applyAlignment="1">
      <alignment horizontal="center"/>
    </xf>
    <xf numFmtId="5" fontId="7" fillId="2" borderId="7" xfId="9" applyNumberFormat="1" applyFont="1" applyFill="1" applyBorder="1" applyAlignment="1">
      <alignment horizontal="center"/>
    </xf>
    <xf numFmtId="0" fontId="7" fillId="2" borderId="0" xfId="9" applyFont="1" applyFill="1" applyBorder="1"/>
    <xf numFmtId="0" fontId="7" fillId="2" borderId="7" xfId="9" applyFont="1" applyFill="1" applyBorder="1"/>
    <xf numFmtId="0" fontId="7" fillId="0" borderId="0" xfId="9" applyFont="1" applyFill="1" applyBorder="1" applyAlignment="1">
      <alignment horizontal="center"/>
    </xf>
    <xf numFmtId="5" fontId="7" fillId="2" borderId="7" xfId="9" applyNumberFormat="1" applyFont="1" applyFill="1" applyBorder="1" applyAlignment="1">
      <alignment horizontal="centerContinuous"/>
    </xf>
    <xf numFmtId="0" fontId="15" fillId="2" borderId="7" xfId="9" applyFont="1" applyFill="1" applyBorder="1"/>
    <xf numFmtId="5" fontId="7" fillId="0" borderId="7" xfId="9" applyNumberFormat="1" applyFont="1" applyFill="1" applyBorder="1" applyAlignment="1">
      <alignment horizontal="center"/>
    </xf>
    <xf numFmtId="5" fontId="7" fillId="3" borderId="7" xfId="9" applyNumberFormat="1" applyFont="1" applyFill="1" applyBorder="1" applyAlignment="1">
      <alignment horizontal="center"/>
    </xf>
    <xf numFmtId="0" fontId="3" fillId="0" borderId="7" xfId="9" applyBorder="1"/>
    <xf numFmtId="0" fontId="15" fillId="2" borderId="14" xfId="9" applyFont="1" applyFill="1" applyBorder="1"/>
    <xf numFmtId="0" fontId="15" fillId="2" borderId="15" xfId="9" applyFont="1" applyFill="1" applyBorder="1"/>
    <xf numFmtId="0" fontId="15" fillId="2" borderId="15" xfId="9" applyFont="1" applyFill="1" applyBorder="1" applyAlignment="1">
      <alignment horizontal="center"/>
    </xf>
    <xf numFmtId="0" fontId="10" fillId="2" borderId="15" xfId="9" applyFont="1" applyFill="1" applyBorder="1"/>
    <xf numFmtId="0" fontId="10" fillId="0" borderId="7" xfId="9" applyFont="1" applyBorder="1" applyAlignment="1">
      <alignment horizontal="center"/>
    </xf>
    <xf numFmtId="0" fontId="10" fillId="0" borderId="7" xfId="9" applyFont="1" applyBorder="1"/>
    <xf numFmtId="0" fontId="17" fillId="2" borderId="20" xfId="8" applyFont="1" applyFill="1" applyBorder="1"/>
    <xf numFmtId="0" fontId="17" fillId="2" borderId="3" xfId="8" applyFont="1" applyFill="1" applyBorder="1"/>
    <xf numFmtId="0" fontId="7" fillId="2" borderId="7" xfId="8" quotePrefix="1" applyFont="1" applyFill="1" applyBorder="1" applyAlignment="1">
      <alignment horizontal="center"/>
    </xf>
    <xf numFmtId="0" fontId="17" fillId="2" borderId="3" xfId="8" applyFont="1" applyFill="1" applyBorder="1" applyAlignment="1">
      <alignment horizontal="center"/>
    </xf>
    <xf numFmtId="0" fontId="7" fillId="2" borderId="7" xfId="8" applyFont="1" applyFill="1" applyBorder="1" applyAlignment="1">
      <alignment horizontal="center"/>
    </xf>
    <xf numFmtId="0" fontId="3" fillId="2" borderId="7" xfId="8" applyFill="1" applyBorder="1"/>
    <xf numFmtId="0" fontId="7" fillId="2" borderId="3" xfId="8" quotePrefix="1" applyFont="1" applyFill="1" applyBorder="1" applyAlignment="1">
      <alignment horizontal="center"/>
    </xf>
    <xf numFmtId="0" fontId="17" fillId="2" borderId="3" xfId="8" quotePrefix="1" applyFont="1" applyFill="1" applyBorder="1" applyAlignment="1">
      <alignment horizontal="center"/>
    </xf>
    <xf numFmtId="0" fontId="7" fillId="2" borderId="3" xfId="8" applyFont="1" applyFill="1" applyBorder="1" applyAlignment="1">
      <alignment horizontal="center"/>
    </xf>
    <xf numFmtId="0" fontId="10" fillId="2" borderId="0" xfId="8" applyFont="1" applyFill="1"/>
    <xf numFmtId="0" fontId="17" fillId="2" borderId="22" xfId="8" applyFont="1" applyFill="1" applyBorder="1"/>
    <xf numFmtId="0" fontId="17" fillId="2" borderId="7" xfId="8" applyFont="1" applyFill="1" applyBorder="1"/>
    <xf numFmtId="0" fontId="17" fillId="2" borderId="7" xfId="8" applyFont="1" applyFill="1" applyBorder="1" applyAlignment="1">
      <alignment horizontal="center"/>
    </xf>
    <xf numFmtId="0" fontId="7" fillId="2" borderId="7" xfId="8" applyFont="1" applyFill="1" applyBorder="1" applyAlignment="1">
      <alignment horizontal="centerContinuous"/>
    </xf>
    <xf numFmtId="0" fontId="17" fillId="2" borderId="7" xfId="8" quotePrefix="1" applyFont="1" applyFill="1" applyBorder="1" applyAlignment="1">
      <alignment horizontal="center"/>
    </xf>
    <xf numFmtId="0" fontId="18" fillId="2" borderId="7" xfId="8" applyFont="1" applyFill="1" applyBorder="1" applyAlignment="1">
      <alignment horizontal="center"/>
    </xf>
    <xf numFmtId="0" fontId="18" fillId="2" borderId="7" xfId="8" quotePrefix="1" applyFont="1" applyFill="1" applyBorder="1" applyAlignment="1">
      <alignment horizontal="center"/>
    </xf>
    <xf numFmtId="0" fontId="18" fillId="2" borderId="22" xfId="8" quotePrefix="1" applyFont="1" applyFill="1" applyBorder="1" applyAlignment="1">
      <alignment horizontal="center"/>
    </xf>
    <xf numFmtId="0" fontId="18" fillId="2" borderId="24" xfId="8" quotePrefix="1" applyFont="1" applyFill="1" applyBorder="1" applyAlignment="1">
      <alignment horizontal="center"/>
    </xf>
    <xf numFmtId="0" fontId="18" fillId="2" borderId="11" xfId="8" quotePrefix="1" applyFont="1" applyFill="1" applyBorder="1" applyAlignment="1">
      <alignment horizontal="center"/>
    </xf>
    <xf numFmtId="0" fontId="17" fillId="2" borderId="11" xfId="8" quotePrefix="1" applyFont="1" applyFill="1" applyBorder="1" applyAlignment="1">
      <alignment horizontal="center"/>
    </xf>
    <xf numFmtId="0" fontId="18" fillId="2" borderId="11" xfId="8" applyFont="1" applyFill="1" applyBorder="1" applyAlignment="1">
      <alignment horizontal="center"/>
    </xf>
    <xf numFmtId="0" fontId="17" fillId="2" borderId="11" xfId="8" applyFont="1" applyFill="1" applyBorder="1" applyAlignment="1">
      <alignment horizontal="center"/>
    </xf>
    <xf numFmtId="0" fontId="7" fillId="0" borderId="7" xfId="8" quotePrefix="1" applyFont="1" applyFill="1" applyBorder="1" applyAlignment="1">
      <alignment horizontal="center"/>
    </xf>
    <xf numFmtId="5" fontId="7" fillId="0" borderId="7" xfId="8" applyNumberFormat="1" applyFont="1" applyFill="1" applyBorder="1" applyAlignment="1">
      <alignment horizontal="centerContinuous"/>
    </xf>
    <xf numFmtId="0" fontId="7" fillId="0" borderId="7" xfId="8" applyFont="1" applyBorder="1"/>
    <xf numFmtId="5" fontId="7" fillId="0" borderId="7" xfId="8" applyNumberFormat="1" applyFont="1" applyBorder="1" applyAlignment="1">
      <alignment horizontal="centerContinuous"/>
    </xf>
    <xf numFmtId="0" fontId="10" fillId="0" borderId="0" xfId="8" applyFont="1"/>
    <xf numFmtId="0" fontId="7" fillId="0" borderId="7" xfId="8" applyFont="1" applyFill="1" applyBorder="1" applyAlignment="1">
      <alignment horizontal="centerContinuous"/>
    </xf>
    <xf numFmtId="0" fontId="7" fillId="0" borderId="7" xfId="8" applyFont="1" applyFill="1" applyBorder="1" applyAlignment="1">
      <alignment horizontal="center"/>
    </xf>
    <xf numFmtId="0" fontId="7" fillId="2" borderId="8" xfId="8" applyFont="1" applyFill="1" applyBorder="1"/>
    <xf numFmtId="5" fontId="7" fillId="2" borderId="7" xfId="8" applyNumberFormat="1" applyFont="1" applyFill="1" applyBorder="1" applyAlignment="1">
      <alignment horizontal="centerContinuous"/>
    </xf>
    <xf numFmtId="0" fontId="7" fillId="2" borderId="7" xfId="8" applyFont="1" applyFill="1" applyBorder="1"/>
    <xf numFmtId="5" fontId="7" fillId="2" borderId="8" xfId="8" applyNumberFormat="1" applyFont="1" applyFill="1" applyBorder="1" applyAlignment="1">
      <alignment horizontal="centerContinuous"/>
    </xf>
    <xf numFmtId="0" fontId="15" fillId="2" borderId="15" xfId="8" applyFont="1" applyFill="1" applyBorder="1"/>
    <xf numFmtId="0" fontId="15" fillId="2" borderId="14" xfId="8" applyFont="1" applyFill="1" applyBorder="1"/>
    <xf numFmtId="0" fontId="15" fillId="2" borderId="16" xfId="8" applyFont="1" applyFill="1" applyBorder="1"/>
    <xf numFmtId="0" fontId="4" fillId="2" borderId="20" xfId="13" applyFont="1" applyFill="1" applyBorder="1" applyAlignment="1">
      <alignment horizontal="center"/>
    </xf>
    <xf numFmtId="0" fontId="4" fillId="2" borderId="3" xfId="13" applyFont="1" applyFill="1" applyBorder="1" applyAlignment="1">
      <alignment horizontal="center"/>
    </xf>
    <xf numFmtId="0" fontId="4" fillId="2" borderId="3" xfId="13" applyFont="1" applyFill="1" applyBorder="1"/>
    <xf numFmtId="0" fontId="4" fillId="2" borderId="29" xfId="13" applyFont="1" applyFill="1" applyBorder="1" applyAlignment="1">
      <alignment horizontal="center"/>
    </xf>
    <xf numFmtId="0" fontId="4" fillId="2" borderId="4" xfId="13" applyFont="1" applyFill="1" applyBorder="1" applyAlignment="1">
      <alignment horizontal="center"/>
    </xf>
    <xf numFmtId="0" fontId="4" fillId="2" borderId="29" xfId="13" applyFont="1" applyFill="1" applyBorder="1" applyAlignment="1">
      <alignment horizontal="centerContinuous"/>
    </xf>
    <xf numFmtId="0" fontId="4" fillId="2" borderId="5" xfId="13" applyFont="1" applyFill="1" applyBorder="1" applyAlignment="1">
      <alignment horizontal="centerContinuous"/>
    </xf>
    <xf numFmtId="0" fontId="5" fillId="2" borderId="29" xfId="13" applyFont="1" applyFill="1" applyBorder="1" applyAlignment="1">
      <alignment horizontal="centerContinuous"/>
    </xf>
    <xf numFmtId="0" fontId="4" fillId="2" borderId="3" xfId="13" quotePrefix="1" applyFont="1" applyFill="1" applyBorder="1" applyAlignment="1">
      <alignment horizontal="center"/>
    </xf>
    <xf numFmtId="0" fontId="5" fillId="2" borderId="0" xfId="13" applyFont="1" applyFill="1"/>
    <xf numFmtId="0" fontId="4" fillId="2" borderId="22" xfId="13" applyFont="1" applyFill="1" applyBorder="1" applyAlignment="1">
      <alignment horizontal="center"/>
    </xf>
    <xf numFmtId="0" fontId="4" fillId="2" borderId="7" xfId="13" applyFont="1" applyFill="1" applyBorder="1" applyAlignment="1">
      <alignment horizontal="center"/>
    </xf>
    <xf numFmtId="0" fontId="4" fillId="2" borderId="8" xfId="13" applyFont="1" applyFill="1" applyBorder="1" applyAlignment="1">
      <alignment horizontal="center"/>
    </xf>
    <xf numFmtId="0" fontId="4" fillId="2" borderId="7" xfId="13" quotePrefix="1" applyFont="1" applyFill="1" applyBorder="1" applyAlignment="1">
      <alignment horizontal="center"/>
    </xf>
    <xf numFmtId="0" fontId="4" fillId="2" borderId="7" xfId="13" applyFont="1" applyFill="1" applyBorder="1"/>
    <xf numFmtId="0" fontId="4" fillId="2" borderId="8" xfId="13" applyFont="1" applyFill="1" applyBorder="1"/>
    <xf numFmtId="14" fontId="4" fillId="2" borderId="7" xfId="13" applyNumberFormat="1" applyFont="1" applyFill="1" applyBorder="1" applyAlignment="1">
      <alignment horizontal="center"/>
    </xf>
    <xf numFmtId="14" fontId="4" fillId="2" borderId="24" xfId="13" quotePrefix="1" applyNumberFormat="1" applyFont="1" applyFill="1" applyBorder="1" applyAlignment="1">
      <alignment horizontal="center"/>
    </xf>
    <xf numFmtId="14" fontId="4" fillId="2" borderId="11" xfId="13" quotePrefix="1" applyNumberFormat="1" applyFont="1" applyFill="1" applyBorder="1" applyAlignment="1">
      <alignment horizontal="center"/>
    </xf>
    <xf numFmtId="10" fontId="4" fillId="2" borderId="11" xfId="13" applyNumberFormat="1" applyFont="1" applyFill="1" applyBorder="1" applyAlignment="1">
      <alignment horizontal="center"/>
    </xf>
    <xf numFmtId="10" fontId="4" fillId="2" borderId="11" xfId="13" quotePrefix="1" applyNumberFormat="1" applyFont="1" applyFill="1" applyBorder="1" applyAlignment="1">
      <alignment horizontal="center"/>
    </xf>
    <xf numFmtId="0" fontId="4" fillId="2" borderId="11" xfId="13" quotePrefix="1" applyFont="1" applyFill="1" applyBorder="1" applyAlignment="1">
      <alignment horizontal="center"/>
    </xf>
    <xf numFmtId="0" fontId="4" fillId="2" borderId="11" xfId="13" applyFont="1" applyFill="1" applyBorder="1" applyAlignment="1">
      <alignment horizontal="center"/>
    </xf>
    <xf numFmtId="0" fontId="4" fillId="2" borderId="12" xfId="13" quotePrefix="1" applyFont="1" applyFill="1" applyBorder="1" applyAlignment="1">
      <alignment horizontal="center"/>
    </xf>
    <xf numFmtId="0" fontId="7" fillId="0" borderId="7" xfId="13" quotePrefix="1" applyFont="1" applyFill="1" applyBorder="1" applyAlignment="1">
      <alignment horizontal="center"/>
    </xf>
    <xf numFmtId="5" fontId="7" fillId="0" borderId="7" xfId="13" applyNumberFormat="1" applyFont="1" applyFill="1" applyBorder="1" applyAlignment="1">
      <alignment horizontal="center"/>
    </xf>
    <xf numFmtId="0" fontId="7" fillId="0" borderId="7" xfId="13" applyFont="1" applyBorder="1"/>
    <xf numFmtId="5" fontId="7" fillId="0" borderId="7" xfId="13" applyNumberFormat="1" applyFont="1" applyBorder="1" applyAlignment="1">
      <alignment horizontal="center"/>
    </xf>
    <xf numFmtId="0" fontId="7" fillId="0" borderId="8" xfId="13" applyFont="1" applyBorder="1"/>
    <xf numFmtId="0" fontId="10" fillId="0" borderId="0" xfId="13" applyFont="1"/>
    <xf numFmtId="0" fontId="7" fillId="0" borderId="7" xfId="13" applyFont="1" applyFill="1" applyBorder="1" applyAlignment="1">
      <alignment horizontal="center"/>
    </xf>
    <xf numFmtId="0" fontId="7" fillId="2" borderId="7" xfId="13" applyFont="1" applyFill="1" applyBorder="1"/>
    <xf numFmtId="5" fontId="7" fillId="3" borderId="7" xfId="13" applyNumberFormat="1" applyFont="1" applyFill="1" applyBorder="1" applyAlignment="1">
      <alignment horizontal="center"/>
    </xf>
    <xf numFmtId="0" fontId="7" fillId="5" borderId="20" xfId="13" applyFont="1" applyFill="1" applyBorder="1"/>
    <xf numFmtId="5" fontId="7" fillId="5" borderId="30" xfId="13" applyNumberFormat="1" applyFont="1" applyFill="1" applyBorder="1" applyAlignment="1">
      <alignment horizontal="center"/>
    </xf>
    <xf numFmtId="0" fontId="7" fillId="5" borderId="22" xfId="13" applyFont="1" applyFill="1" applyBorder="1"/>
    <xf numFmtId="5" fontId="7" fillId="5" borderId="31" xfId="13" applyNumberFormat="1" applyFont="1" applyFill="1" applyBorder="1" applyAlignment="1">
      <alignment horizontal="center"/>
    </xf>
    <xf numFmtId="0" fontId="7" fillId="5" borderId="24" xfId="13" applyFont="1" applyFill="1" applyBorder="1"/>
    <xf numFmtId="5" fontId="7" fillId="5" borderId="32" xfId="13" applyNumberFormat="1" applyFont="1" applyFill="1" applyBorder="1" applyAlignment="1">
      <alignment horizontal="center"/>
    </xf>
    <xf numFmtId="0" fontId="7" fillId="2" borderId="8" xfId="13" applyFont="1" applyFill="1" applyBorder="1"/>
    <xf numFmtId="5" fontId="7" fillId="0" borderId="7" xfId="13" applyNumberFormat="1" applyFont="1" applyBorder="1" applyAlignment="1">
      <alignment horizontal="centerContinuous"/>
    </xf>
    <xf numFmtId="5" fontId="7" fillId="0" borderId="7" xfId="13" applyNumberFormat="1" applyFont="1" applyFill="1" applyBorder="1" applyAlignment="1">
      <alignment horizontal="centerContinuous"/>
    </xf>
    <xf numFmtId="5" fontId="7" fillId="3" borderId="7" xfId="13" applyNumberFormat="1" applyFont="1" applyFill="1" applyBorder="1" applyAlignment="1">
      <alignment horizontal="centerContinuous"/>
    </xf>
    <xf numFmtId="0" fontId="7" fillId="0" borderId="7" xfId="13" quotePrefix="1" applyFont="1" applyBorder="1"/>
    <xf numFmtId="0" fontId="7" fillId="2" borderId="0" xfId="13" applyFont="1" applyFill="1" applyBorder="1"/>
    <xf numFmtId="5" fontId="7" fillId="6" borderId="17" xfId="13" applyNumberFormat="1" applyFont="1" applyFill="1" applyBorder="1" applyAlignment="1">
      <alignment horizontal="center"/>
    </xf>
    <xf numFmtId="5" fontId="7" fillId="2" borderId="7" xfId="13" applyNumberFormat="1" applyFont="1" applyFill="1" applyBorder="1" applyAlignment="1">
      <alignment horizontal="center"/>
    </xf>
    <xf numFmtId="5" fontId="7" fillId="6" borderId="17" xfId="13" applyNumberFormat="1" applyFont="1" applyFill="1" applyBorder="1" applyAlignment="1">
      <alignment horizontal="centerContinuous"/>
    </xf>
    <xf numFmtId="5" fontId="7" fillId="2" borderId="7" xfId="13" applyNumberFormat="1" applyFont="1" applyFill="1" applyBorder="1" applyAlignment="1">
      <alignment horizontal="centerContinuous"/>
    </xf>
    <xf numFmtId="0" fontId="7" fillId="0" borderId="0" xfId="13" applyFont="1" applyFill="1" applyBorder="1" applyAlignment="1">
      <alignment horizontal="center"/>
    </xf>
    <xf numFmtId="5" fontId="7" fillId="0" borderId="0" xfId="13" applyNumberFormat="1" applyFont="1" applyFill="1" applyBorder="1" applyAlignment="1">
      <alignment horizontal="center"/>
    </xf>
    <xf numFmtId="0" fontId="7" fillId="0" borderId="17" xfId="13" applyFont="1" applyBorder="1"/>
    <xf numFmtId="0" fontId="7" fillId="0" borderId="16" xfId="13" applyFont="1" applyBorder="1"/>
    <xf numFmtId="0" fontId="7" fillId="2" borderId="17" xfId="13" quotePrefix="1" applyFont="1" applyFill="1" applyBorder="1"/>
    <xf numFmtId="0" fontId="7" fillId="2" borderId="17" xfId="13" applyFont="1" applyFill="1" applyBorder="1"/>
    <xf numFmtId="0" fontId="7" fillId="2" borderId="16" xfId="13" applyFont="1" applyFill="1" applyBorder="1"/>
    <xf numFmtId="0" fontId="6" fillId="2" borderId="15" xfId="13" applyFont="1" applyFill="1" applyBorder="1" applyAlignment="1">
      <alignment horizontal="left"/>
    </xf>
    <xf numFmtId="0" fontId="19" fillId="2" borderId="15" xfId="13" applyFont="1" applyFill="1" applyBorder="1" applyAlignment="1">
      <alignment horizontal="left"/>
    </xf>
    <xf numFmtId="0" fontId="19" fillId="2" borderId="16" xfId="13" applyFont="1" applyFill="1" applyBorder="1"/>
    <xf numFmtId="0" fontId="19" fillId="2" borderId="17" xfId="13" applyFont="1" applyFill="1" applyBorder="1"/>
    <xf numFmtId="0" fontId="19" fillId="2" borderId="15" xfId="13" applyFont="1" applyFill="1" applyBorder="1"/>
    <xf numFmtId="0" fontId="19" fillId="2" borderId="15" xfId="13" applyFont="1" applyFill="1" applyBorder="1" applyAlignment="1">
      <alignment horizontal="center"/>
    </xf>
    <xf numFmtId="0" fontId="20" fillId="2" borderId="15" xfId="13" applyFont="1" applyFill="1" applyBorder="1"/>
    <xf numFmtId="0" fontId="10" fillId="0" borderId="0" xfId="13" applyFont="1" applyAlignment="1">
      <alignment horizontal="center"/>
    </xf>
    <xf numFmtId="0" fontId="10" fillId="0" borderId="7" xfId="13" applyFont="1" applyBorder="1"/>
    <xf numFmtId="0" fontId="10" fillId="0" borderId="8" xfId="13" applyFont="1" applyBorder="1"/>
    <xf numFmtId="0" fontId="10" fillId="0" borderId="7" xfId="13" applyFont="1" applyBorder="1" applyAlignment="1">
      <alignment horizontal="center"/>
    </xf>
    <xf numFmtId="0" fontId="4" fillId="2" borderId="20" xfId="11" applyFont="1" applyFill="1" applyBorder="1" applyAlignment="1">
      <alignment horizontal="center"/>
    </xf>
    <xf numFmtId="0" fontId="4" fillId="2" borderId="3" xfId="11" applyFont="1" applyFill="1" applyBorder="1" applyAlignment="1">
      <alignment horizontal="center"/>
    </xf>
    <xf numFmtId="0" fontId="4" fillId="2" borderId="3" xfId="11" applyFont="1" applyFill="1" applyBorder="1"/>
    <xf numFmtId="0" fontId="4" fillId="2" borderId="7" xfId="11" quotePrefix="1" applyFont="1" applyFill="1" applyBorder="1" applyAlignment="1">
      <alignment horizontal="center"/>
    </xf>
    <xf numFmtId="0" fontId="4" fillId="2" borderId="29" xfId="11" applyFont="1" applyFill="1" applyBorder="1" applyAlignment="1">
      <alignment horizontal="center"/>
    </xf>
    <xf numFmtId="0" fontId="4" fillId="2" borderId="4" xfId="11" applyFont="1" applyFill="1" applyBorder="1" applyAlignment="1">
      <alignment horizontal="center"/>
    </xf>
    <xf numFmtId="0" fontId="4" fillId="2" borderId="7" xfId="11" applyFont="1" applyFill="1" applyBorder="1" applyAlignment="1">
      <alignment horizontal="center"/>
    </xf>
    <xf numFmtId="0" fontId="4" fillId="2" borderId="29" xfId="11" quotePrefix="1" applyFont="1" applyFill="1" applyBorder="1" applyAlignment="1">
      <alignment horizontal="center"/>
    </xf>
    <xf numFmtId="0" fontId="4" fillId="2" borderId="29" xfId="11" applyFont="1" applyFill="1" applyBorder="1" applyAlignment="1">
      <alignment horizontal="centerContinuous"/>
    </xf>
    <xf numFmtId="0" fontId="4" fillId="2" borderId="5" xfId="11" applyFont="1" applyFill="1" applyBorder="1" applyAlignment="1">
      <alignment horizontal="centerContinuous"/>
    </xf>
    <xf numFmtId="0" fontId="5" fillId="2" borderId="29" xfId="11" applyFont="1" applyFill="1" applyBorder="1" applyAlignment="1">
      <alignment horizontal="centerContinuous"/>
    </xf>
    <xf numFmtId="0" fontId="4" fillId="2" borderId="3" xfId="11" quotePrefix="1" applyFont="1" applyFill="1" applyBorder="1" applyAlignment="1">
      <alignment horizontal="center"/>
    </xf>
    <xf numFmtId="0" fontId="5" fillId="2" borderId="0" xfId="11" applyFont="1" applyFill="1"/>
    <xf numFmtId="0" fontId="4" fillId="2" borderId="22" xfId="11" applyFont="1" applyFill="1" applyBorder="1" applyAlignment="1">
      <alignment horizontal="center"/>
    </xf>
    <xf numFmtId="0" fontId="4" fillId="2" borderId="8" xfId="11" applyFont="1" applyFill="1" applyBorder="1" applyAlignment="1">
      <alignment horizontal="center"/>
    </xf>
    <xf numFmtId="0" fontId="4" fillId="2" borderId="7" xfId="11" applyFont="1" applyFill="1" applyBorder="1"/>
    <xf numFmtId="0" fontId="4" fillId="2" borderId="8" xfId="11" applyFont="1" applyFill="1" applyBorder="1"/>
    <xf numFmtId="14" fontId="4" fillId="2" borderId="7" xfId="11" applyNumberFormat="1" applyFont="1" applyFill="1" applyBorder="1" applyAlignment="1">
      <alignment horizontal="center"/>
    </xf>
    <xf numFmtId="0" fontId="5" fillId="2" borderId="7" xfId="11" applyFont="1" applyFill="1" applyBorder="1"/>
    <xf numFmtId="14" fontId="4" fillId="2" borderId="24" xfId="11" quotePrefix="1" applyNumberFormat="1" applyFont="1" applyFill="1" applyBorder="1" applyAlignment="1">
      <alignment horizontal="center"/>
    </xf>
    <xf numFmtId="14" fontId="4" fillId="2" borderId="11" xfId="11" quotePrefix="1" applyNumberFormat="1" applyFont="1" applyFill="1" applyBorder="1" applyAlignment="1">
      <alignment horizontal="center"/>
    </xf>
    <xf numFmtId="0" fontId="4" fillId="2" borderId="11" xfId="11" quotePrefix="1" applyFont="1" applyFill="1" applyBorder="1" applyAlignment="1">
      <alignment horizontal="center"/>
    </xf>
    <xf numFmtId="0" fontId="4" fillId="2" borderId="11" xfId="11" applyFont="1" applyFill="1" applyBorder="1" applyAlignment="1">
      <alignment horizontal="center"/>
    </xf>
    <xf numFmtId="0" fontId="4" fillId="2" borderId="12" xfId="11" quotePrefix="1" applyFont="1" applyFill="1" applyBorder="1" applyAlignment="1">
      <alignment horizontal="center"/>
    </xf>
    <xf numFmtId="0" fontId="7" fillId="0" borderId="7" xfId="11" quotePrefix="1" applyFont="1" applyFill="1" applyBorder="1" applyAlignment="1">
      <alignment horizontal="center"/>
    </xf>
    <xf numFmtId="5" fontId="7" fillId="0" borderId="7" xfId="11" applyNumberFormat="1" applyFont="1" applyFill="1" applyBorder="1" applyAlignment="1">
      <alignment horizontal="center"/>
    </xf>
    <xf numFmtId="0" fontId="7" fillId="0" borderId="7" xfId="11" applyFont="1" applyBorder="1"/>
    <xf numFmtId="5" fontId="7" fillId="0" borderId="7" xfId="11" applyNumberFormat="1" applyFont="1" applyBorder="1" applyAlignment="1">
      <alignment horizontal="center"/>
    </xf>
    <xf numFmtId="0" fontId="7" fillId="0" borderId="8" xfId="11" applyFont="1" applyBorder="1"/>
    <xf numFmtId="0" fontId="10" fillId="0" borderId="0" xfId="11" applyFont="1"/>
    <xf numFmtId="0" fontId="7" fillId="0" borderId="7" xfId="11" applyFont="1" applyFill="1" applyBorder="1" applyAlignment="1">
      <alignment horizontal="center"/>
    </xf>
    <xf numFmtId="0" fontId="7" fillId="2" borderId="7" xfId="11" applyFont="1" applyFill="1" applyBorder="1"/>
    <xf numFmtId="5" fontId="7" fillId="2" borderId="7" xfId="11" applyNumberFormat="1" applyFont="1" applyFill="1" applyBorder="1" applyAlignment="1">
      <alignment horizontal="center"/>
    </xf>
    <xf numFmtId="0" fontId="7" fillId="5" borderId="20" xfId="11" applyFont="1" applyFill="1" applyBorder="1"/>
    <xf numFmtId="5" fontId="7" fillId="5" borderId="3" xfId="11" applyNumberFormat="1" applyFont="1" applyFill="1" applyBorder="1" applyAlignment="1">
      <alignment horizontal="center"/>
    </xf>
    <xf numFmtId="5" fontId="7" fillId="5" borderId="30" xfId="11" applyNumberFormat="1" applyFont="1" applyFill="1" applyBorder="1" applyAlignment="1">
      <alignment horizontal="center"/>
    </xf>
    <xf numFmtId="0" fontId="7" fillId="5" borderId="22" xfId="11" applyFont="1" applyFill="1" applyBorder="1"/>
    <xf numFmtId="5" fontId="7" fillId="5" borderId="7" xfId="11" applyNumberFormat="1" applyFont="1" applyFill="1" applyBorder="1" applyAlignment="1">
      <alignment horizontal="center"/>
    </xf>
    <xf numFmtId="5" fontId="7" fillId="5" borderId="31" xfId="11" applyNumberFormat="1" applyFont="1" applyFill="1" applyBorder="1" applyAlignment="1">
      <alignment horizontal="center"/>
    </xf>
    <xf numFmtId="0" fontId="7" fillId="5" borderId="24" xfId="11" applyFont="1" applyFill="1" applyBorder="1"/>
    <xf numFmtId="5" fontId="7" fillId="5" borderId="11" xfId="11" applyNumberFormat="1" applyFont="1" applyFill="1" applyBorder="1" applyAlignment="1">
      <alignment horizontal="center"/>
    </xf>
    <xf numFmtId="5" fontId="7" fillId="5" borderId="32" xfId="11" applyNumberFormat="1" applyFont="1" applyFill="1" applyBorder="1" applyAlignment="1">
      <alignment horizontal="center"/>
    </xf>
    <xf numFmtId="0" fontId="7" fillId="2" borderId="8" xfId="11" applyFont="1" applyFill="1" applyBorder="1"/>
    <xf numFmtId="5" fontId="7" fillId="0" borderId="7" xfId="11" applyNumberFormat="1" applyFont="1" applyBorder="1" applyAlignment="1">
      <alignment horizontal="centerContinuous"/>
    </xf>
    <xf numFmtId="5" fontId="7" fillId="0" borderId="7" xfId="11" applyNumberFormat="1" applyFont="1" applyFill="1" applyBorder="1" applyAlignment="1">
      <alignment horizontal="centerContinuous"/>
    </xf>
    <xf numFmtId="5" fontId="7" fillId="2" borderId="7" xfId="11" applyNumberFormat="1" applyFont="1" applyFill="1" applyBorder="1" applyAlignment="1">
      <alignment horizontal="centerContinuous"/>
    </xf>
    <xf numFmtId="5" fontId="7" fillId="0" borderId="0" xfId="11" applyNumberFormat="1" applyFont="1" applyFill="1" applyBorder="1" applyAlignment="1">
      <alignment horizontal="center"/>
    </xf>
    <xf numFmtId="0" fontId="7" fillId="0" borderId="0" xfId="11" applyFont="1" applyBorder="1"/>
    <xf numFmtId="0" fontId="7" fillId="0" borderId="7" xfId="11" quotePrefix="1" applyFont="1" applyBorder="1"/>
    <xf numFmtId="0" fontId="7" fillId="2" borderId="0" xfId="11" applyFont="1" applyFill="1" applyBorder="1"/>
    <xf numFmtId="5" fontId="7" fillId="2" borderId="16" xfId="11" applyNumberFormat="1" applyFont="1" applyFill="1" applyBorder="1" applyAlignment="1">
      <alignment horizontal="center"/>
    </xf>
    <xf numFmtId="5" fontId="7" fillId="6" borderId="17" xfId="11" applyNumberFormat="1" applyFont="1" applyFill="1" applyBorder="1" applyAlignment="1">
      <alignment horizontal="center"/>
    </xf>
    <xf numFmtId="5" fontId="7" fillId="2" borderId="8" xfId="11" applyNumberFormat="1" applyFont="1" applyFill="1" applyBorder="1" applyAlignment="1">
      <alignment horizontal="center"/>
    </xf>
    <xf numFmtId="5" fontId="7" fillId="6" borderId="17" xfId="11" applyNumberFormat="1" applyFont="1" applyFill="1" applyBorder="1" applyAlignment="1">
      <alignment horizontal="centerContinuous"/>
    </xf>
    <xf numFmtId="0" fontId="7" fillId="3" borderId="7" xfId="11" applyFont="1" applyFill="1" applyBorder="1"/>
    <xf numFmtId="0" fontId="7" fillId="0" borderId="0" xfId="11" applyFont="1" applyFill="1" applyBorder="1" applyAlignment="1">
      <alignment horizontal="center"/>
    </xf>
    <xf numFmtId="5" fontId="7" fillId="3" borderId="7" xfId="11" applyNumberFormat="1" applyFont="1" applyFill="1" applyBorder="1" applyAlignment="1">
      <alignment horizontal="center"/>
    </xf>
    <xf numFmtId="0" fontId="7" fillId="0" borderId="17" xfId="11" applyFont="1" applyBorder="1"/>
    <xf numFmtId="0" fontId="7" fillId="0" borderId="16" xfId="11" applyFont="1" applyBorder="1"/>
    <xf numFmtId="0" fontId="7" fillId="0" borderId="15" xfId="11" applyFont="1" applyBorder="1"/>
    <xf numFmtId="0" fontId="7" fillId="2" borderId="17" xfId="11" quotePrefix="1" applyFont="1" applyFill="1" applyBorder="1"/>
    <xf numFmtId="0" fontId="7" fillId="2" borderId="17" xfId="11" applyFont="1" applyFill="1" applyBorder="1"/>
    <xf numFmtId="0" fontId="7" fillId="2" borderId="16" xfId="11" applyFont="1" applyFill="1" applyBorder="1"/>
    <xf numFmtId="0" fontId="6" fillId="2" borderId="15" xfId="11" applyFont="1" applyFill="1" applyBorder="1" applyAlignment="1">
      <alignment horizontal="left"/>
    </xf>
    <xf numFmtId="0" fontId="19" fillId="2" borderId="15" xfId="11" applyFont="1" applyFill="1" applyBorder="1" applyAlignment="1">
      <alignment horizontal="left"/>
    </xf>
    <xf numFmtId="0" fontId="6" fillId="2" borderId="15" xfId="11" applyFont="1" applyFill="1" applyBorder="1"/>
    <xf numFmtId="0" fontId="19" fillId="2" borderId="15" xfId="11" applyFont="1" applyFill="1" applyBorder="1"/>
    <xf numFmtId="0" fontId="19" fillId="2" borderId="16" xfId="11" applyFont="1" applyFill="1" applyBorder="1"/>
    <xf numFmtId="0" fontId="19" fillId="2" borderId="17" xfId="11" applyFont="1" applyFill="1" applyBorder="1"/>
    <xf numFmtId="0" fontId="19" fillId="2" borderId="15" xfId="11" applyFont="1" applyFill="1" applyBorder="1" applyAlignment="1">
      <alignment horizontal="center"/>
    </xf>
    <xf numFmtId="0" fontId="20" fillId="2" borderId="15" xfId="11" applyFont="1" applyFill="1" applyBorder="1"/>
    <xf numFmtId="0" fontId="10" fillId="0" borderId="0" xfId="11" applyFont="1" applyAlignment="1">
      <alignment horizontal="center"/>
    </xf>
    <xf numFmtId="0" fontId="10" fillId="0" borderId="7" xfId="11" applyFont="1" applyBorder="1"/>
    <xf numFmtId="0" fontId="10" fillId="0" borderId="8" xfId="11" applyFont="1" applyBorder="1"/>
    <xf numFmtId="0" fontId="10" fillId="0" borderId="7" xfId="11" applyFont="1" applyBorder="1" applyAlignment="1">
      <alignment horizontal="center"/>
    </xf>
    <xf numFmtId="0" fontId="4" fillId="2" borderId="20" xfId="10" applyFont="1" applyFill="1" applyBorder="1" applyAlignment="1">
      <alignment horizontal="center"/>
    </xf>
    <xf numFmtId="0" fontId="4" fillId="2" borderId="29" xfId="10" quotePrefix="1" applyFont="1" applyFill="1" applyBorder="1" applyAlignment="1">
      <alignment horizontal="center"/>
    </xf>
    <xf numFmtId="0" fontId="4" fillId="2" borderId="5" xfId="10" applyFont="1" applyFill="1" applyBorder="1" applyAlignment="1">
      <alignment horizontal="centerContinuous"/>
    </xf>
    <xf numFmtId="0" fontId="5" fillId="2" borderId="29" xfId="10" applyFont="1" applyFill="1" applyBorder="1" applyAlignment="1">
      <alignment horizontal="centerContinuous"/>
    </xf>
    <xf numFmtId="0" fontId="4" fillId="2" borderId="3" xfId="10" quotePrefix="1" applyFont="1" applyFill="1" applyBorder="1" applyAlignment="1">
      <alignment horizontal="center"/>
    </xf>
    <xf numFmtId="0" fontId="5" fillId="2" borderId="0" xfId="10" applyFont="1" applyFill="1"/>
    <xf numFmtId="0" fontId="4" fillId="2" borderId="22" xfId="10" applyFont="1" applyFill="1" applyBorder="1" applyAlignment="1">
      <alignment horizontal="center"/>
    </xf>
    <xf numFmtId="14" fontId="4" fillId="2" borderId="24" xfId="10" quotePrefix="1" applyNumberFormat="1" applyFont="1" applyFill="1" applyBorder="1" applyAlignment="1">
      <alignment horizontal="center"/>
    </xf>
    <xf numFmtId="14" fontId="4" fillId="2" borderId="11" xfId="10" quotePrefix="1" applyNumberFormat="1" applyFont="1" applyFill="1" applyBorder="1" applyAlignment="1">
      <alignment horizontal="center"/>
    </xf>
    <xf numFmtId="0" fontId="7" fillId="0" borderId="7" xfId="10" quotePrefix="1" applyFont="1" applyFill="1" applyBorder="1" applyAlignment="1">
      <alignment horizontal="center"/>
    </xf>
    <xf numFmtId="0" fontId="10" fillId="0" borderId="0" xfId="10" applyFont="1"/>
    <xf numFmtId="0" fontId="7" fillId="0" borderId="7" xfId="10" applyFont="1" applyFill="1" applyBorder="1" applyAlignment="1">
      <alignment horizontal="center"/>
    </xf>
    <xf numFmtId="5" fontId="7" fillId="6" borderId="3" xfId="10" applyNumberFormat="1" applyFont="1" applyFill="1" applyBorder="1" applyAlignment="1">
      <alignment horizontal="center"/>
    </xf>
    <xf numFmtId="5" fontId="7" fillId="6" borderId="7" xfId="10" applyNumberFormat="1" applyFont="1" applyFill="1" applyBorder="1" applyAlignment="1">
      <alignment horizontal="center"/>
    </xf>
    <xf numFmtId="5" fontId="7" fillId="6" borderId="11" xfId="10" applyNumberFormat="1" applyFont="1" applyFill="1" applyBorder="1" applyAlignment="1">
      <alignment horizontal="center"/>
    </xf>
    <xf numFmtId="5" fontId="7" fillId="0" borderId="7" xfId="10" applyNumberFormat="1" applyFont="1" applyFill="1" applyBorder="1" applyAlignment="1">
      <alignment horizontal="centerContinuous"/>
    </xf>
    <xf numFmtId="5" fontId="7" fillId="2" borderId="7" xfId="10" applyNumberFormat="1" applyFont="1" applyFill="1" applyBorder="1" applyAlignment="1">
      <alignment horizontal="centerContinuous"/>
    </xf>
    <xf numFmtId="0" fontId="7" fillId="0" borderId="17" xfId="10" quotePrefix="1" applyFont="1" applyBorder="1"/>
    <xf numFmtId="0" fontId="7" fillId="2" borderId="17" xfId="10" applyFont="1" applyFill="1" applyBorder="1"/>
    <xf numFmtId="5" fontId="7" fillId="2" borderId="8" xfId="10" applyNumberFormat="1" applyFont="1" applyFill="1" applyBorder="1" applyAlignment="1">
      <alignment horizontal="center"/>
    </xf>
    <xf numFmtId="0" fontId="7" fillId="3" borderId="7" xfId="10" applyFont="1" applyFill="1" applyBorder="1"/>
    <xf numFmtId="5" fontId="7" fillId="0" borderId="0" xfId="10" applyNumberFormat="1" applyFont="1" applyFill="1" applyBorder="1" applyAlignment="1">
      <alignment horizontal="center"/>
    </xf>
    <xf numFmtId="0" fontId="7" fillId="2" borderId="17" xfId="10" quotePrefix="1" applyFont="1" applyFill="1" applyBorder="1"/>
    <xf numFmtId="0" fontId="6" fillId="2" borderId="15" xfId="10" applyFont="1" applyFill="1" applyBorder="1" applyAlignment="1">
      <alignment horizontal="left"/>
    </xf>
    <xf numFmtId="0" fontId="19" fillId="2" borderId="15" xfId="10" applyFont="1" applyFill="1" applyBorder="1" applyAlignment="1">
      <alignment horizontal="left"/>
    </xf>
    <xf numFmtId="0" fontId="6" fillId="2" borderId="15" xfId="10" applyFont="1" applyFill="1" applyBorder="1"/>
    <xf numFmtId="0" fontId="19" fillId="2" borderId="15" xfId="10" applyFont="1" applyFill="1" applyBorder="1"/>
    <xf numFmtId="0" fontId="19" fillId="2" borderId="15" xfId="10" applyFont="1" applyFill="1" applyBorder="1" applyAlignment="1">
      <alignment horizontal="center"/>
    </xf>
    <xf numFmtId="0" fontId="20" fillId="2" borderId="15" xfId="10" applyFont="1" applyFill="1" applyBorder="1"/>
    <xf numFmtId="0" fontId="10" fillId="0" borderId="0" xfId="10" applyFont="1" applyAlignment="1">
      <alignment horizontal="center"/>
    </xf>
    <xf numFmtId="0" fontId="4" fillId="2" borderId="20" xfId="9" applyFont="1" applyFill="1" applyBorder="1" applyAlignment="1">
      <alignment horizontal="center"/>
    </xf>
    <xf numFmtId="0" fontId="4" fillId="2" borderId="29" xfId="9" applyFont="1" applyFill="1" applyBorder="1" applyAlignment="1">
      <alignment horizontal="center"/>
    </xf>
    <xf numFmtId="0" fontId="4" fillId="2" borderId="29" xfId="9" quotePrefix="1" applyFont="1" applyFill="1" applyBorder="1" applyAlignment="1">
      <alignment horizontal="center"/>
    </xf>
    <xf numFmtId="0" fontId="4" fillId="2" borderId="29" xfId="9" applyFont="1" applyFill="1" applyBorder="1" applyAlignment="1">
      <alignment horizontal="centerContinuous"/>
    </xf>
    <xf numFmtId="0" fontId="4" fillId="2" borderId="5" xfId="9" applyFont="1" applyFill="1" applyBorder="1" applyAlignment="1">
      <alignment horizontal="centerContinuous"/>
    </xf>
    <xf numFmtId="0" fontId="5" fillId="2" borderId="29" xfId="9" applyFont="1" applyFill="1" applyBorder="1" applyAlignment="1">
      <alignment horizontal="centerContinuous"/>
    </xf>
    <xf numFmtId="0" fontId="4" fillId="2" borderId="3" xfId="9" quotePrefix="1" applyFont="1" applyFill="1" applyBorder="1" applyAlignment="1">
      <alignment horizontal="center"/>
    </xf>
    <xf numFmtId="0" fontId="5" fillId="2" borderId="0" xfId="9" applyFont="1" applyFill="1"/>
    <xf numFmtId="0" fontId="4" fillId="2" borderId="22" xfId="9" applyFont="1" applyFill="1" applyBorder="1" applyAlignment="1">
      <alignment horizontal="center"/>
    </xf>
    <xf numFmtId="14" fontId="4" fillId="2" borderId="24" xfId="9" quotePrefix="1" applyNumberFormat="1" applyFont="1" applyFill="1" applyBorder="1" applyAlignment="1">
      <alignment horizontal="center"/>
    </xf>
    <xf numFmtId="14" fontId="4" fillId="2" borderId="11" xfId="9" quotePrefix="1" applyNumberFormat="1" applyFont="1" applyFill="1" applyBorder="1" applyAlignment="1">
      <alignment horizontal="center"/>
    </xf>
    <xf numFmtId="0" fontId="7" fillId="0" borderId="7" xfId="9" quotePrefix="1" applyFont="1" applyFill="1" applyBorder="1" applyAlignment="1">
      <alignment horizontal="center"/>
    </xf>
    <xf numFmtId="0" fontId="10" fillId="0" borderId="0" xfId="9" applyFont="1"/>
    <xf numFmtId="0" fontId="7" fillId="0" borderId="7" xfId="9" applyFont="1" applyFill="1" applyBorder="1" applyAlignment="1">
      <alignment horizontal="center"/>
    </xf>
    <xf numFmtId="5" fontId="7" fillId="0" borderId="7" xfId="9" applyNumberFormat="1" applyFont="1" applyFill="1" applyBorder="1" applyAlignment="1">
      <alignment horizontal="centerContinuous"/>
    </xf>
    <xf numFmtId="5" fontId="7" fillId="2" borderId="8" xfId="9" applyNumberFormat="1" applyFont="1" applyFill="1" applyBorder="1" applyAlignment="1">
      <alignment horizontal="center"/>
    </xf>
    <xf numFmtId="0" fontId="7" fillId="3" borderId="7" xfId="9" applyFont="1" applyFill="1" applyBorder="1"/>
    <xf numFmtId="5" fontId="7" fillId="0" borderId="0" xfId="9" applyNumberFormat="1" applyFont="1" applyFill="1" applyBorder="1" applyAlignment="1">
      <alignment horizontal="center"/>
    </xf>
    <xf numFmtId="0" fontId="3" fillId="2" borderId="15" xfId="9" applyFill="1" applyBorder="1" applyAlignment="1">
      <alignment horizontal="left"/>
    </xf>
    <xf numFmtId="0" fontId="15" fillId="2" borderId="15" xfId="9" applyFont="1" applyFill="1" applyBorder="1" applyAlignment="1">
      <alignment horizontal="left"/>
    </xf>
    <xf numFmtId="0" fontId="3" fillId="2" borderId="15" xfId="9" applyFill="1" applyBorder="1"/>
    <xf numFmtId="0" fontId="10" fillId="0" borderId="0" xfId="9" applyFont="1" applyAlignment="1">
      <alignment horizontal="center"/>
    </xf>
    <xf numFmtId="0" fontId="7" fillId="0" borderId="7" xfId="8" applyFont="1" applyBorder="1" applyAlignment="1">
      <alignment horizontal="center"/>
    </xf>
    <xf numFmtId="0" fontId="15" fillId="2" borderId="15" xfId="8" applyFont="1" applyFill="1" applyBorder="1" applyAlignment="1">
      <alignment horizontal="center"/>
    </xf>
    <xf numFmtId="0" fontId="10" fillId="0" borderId="0" xfId="8" applyFont="1" applyAlignment="1">
      <alignment horizontal="center"/>
    </xf>
    <xf numFmtId="0" fontId="7" fillId="2" borderId="8" xfId="3" applyFont="1" applyFill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3" fillId="0" borderId="7" xfId="3" applyBorder="1" applyAlignment="1">
      <alignment horizontal="center"/>
    </xf>
    <xf numFmtId="0" fontId="7" fillId="0" borderId="8" xfId="14" applyFont="1" applyBorder="1" applyAlignment="1">
      <alignment horizontal="center"/>
    </xf>
    <xf numFmtId="0" fontId="7" fillId="2" borderId="8" xfId="14" applyFont="1" applyFill="1" applyBorder="1" applyAlignment="1">
      <alignment horizontal="center"/>
    </xf>
    <xf numFmtId="0" fontId="14" fillId="0" borderId="8" xfId="14" applyFont="1" applyBorder="1" applyAlignment="1">
      <alignment horizontal="center"/>
    </xf>
    <xf numFmtId="0" fontId="7" fillId="6" borderId="33" xfId="14" applyFont="1" applyFill="1" applyBorder="1" applyAlignment="1">
      <alignment horizontal="center"/>
    </xf>
    <xf numFmtId="0" fontId="7" fillId="5" borderId="1" xfId="14" applyFont="1" applyFill="1" applyBorder="1" applyAlignment="1">
      <alignment horizontal="center"/>
    </xf>
    <xf numFmtId="0" fontId="10" fillId="0" borderId="8" xfId="14" applyFont="1" applyBorder="1" applyAlignment="1">
      <alignment horizontal="center"/>
    </xf>
    <xf numFmtId="0" fontId="7" fillId="0" borderId="7" xfId="13" applyFont="1" applyBorder="1" applyAlignment="1">
      <alignment horizontal="center"/>
    </xf>
    <xf numFmtId="0" fontId="7" fillId="2" borderId="7" xfId="13" applyFont="1" applyFill="1" applyBorder="1" applyAlignment="1">
      <alignment horizontal="center"/>
    </xf>
    <xf numFmtId="0" fontId="7" fillId="6" borderId="33" xfId="13" applyFont="1" applyFill="1" applyBorder="1" applyAlignment="1">
      <alignment horizontal="center"/>
    </xf>
    <xf numFmtId="0" fontId="7" fillId="5" borderId="33" xfId="13" applyFont="1" applyFill="1" applyBorder="1" applyAlignment="1">
      <alignment horizontal="center"/>
    </xf>
    <xf numFmtId="0" fontId="7" fillId="0" borderId="8" xfId="12" applyFont="1" applyBorder="1" applyAlignment="1">
      <alignment horizontal="center"/>
    </xf>
    <xf numFmtId="0" fontId="7" fillId="2" borderId="8" xfId="12" applyFont="1" applyFill="1" applyBorder="1" applyAlignment="1">
      <alignment horizontal="center"/>
    </xf>
    <xf numFmtId="0" fontId="14" fillId="0" borderId="8" xfId="12" applyFont="1" applyBorder="1" applyAlignment="1">
      <alignment horizontal="center"/>
    </xf>
    <xf numFmtId="0" fontId="7" fillId="6" borderId="34" xfId="12" applyFont="1" applyFill="1" applyBorder="1" applyAlignment="1">
      <alignment horizontal="center"/>
    </xf>
    <xf numFmtId="0" fontId="7" fillId="5" borderId="34" xfId="12" applyFont="1" applyFill="1" applyBorder="1" applyAlignment="1">
      <alignment horizontal="center"/>
    </xf>
    <xf numFmtId="0" fontId="10" fillId="0" borderId="8" xfId="12" applyFont="1" applyBorder="1" applyAlignment="1">
      <alignment horizontal="center"/>
    </xf>
    <xf numFmtId="0" fontId="7" fillId="0" borderId="7" xfId="11" applyFont="1" applyBorder="1" applyAlignment="1">
      <alignment horizontal="center"/>
    </xf>
    <xf numFmtId="0" fontId="7" fillId="2" borderId="7" xfId="11" applyFont="1" applyFill="1" applyBorder="1" applyAlignment="1">
      <alignment horizontal="center"/>
    </xf>
    <xf numFmtId="0" fontId="7" fillId="6" borderId="34" xfId="11" applyFont="1" applyFill="1" applyBorder="1" applyAlignment="1">
      <alignment horizontal="center"/>
    </xf>
    <xf numFmtId="0" fontId="7" fillId="5" borderId="35" xfId="11" applyFont="1" applyFill="1" applyBorder="1" applyAlignment="1">
      <alignment horizontal="center"/>
    </xf>
    <xf numFmtId="0" fontId="4" fillId="2" borderId="4" xfId="10" applyFont="1" applyFill="1" applyBorder="1" applyAlignment="1">
      <alignment horizontal="center"/>
    </xf>
    <xf numFmtId="0" fontId="7" fillId="0" borderId="8" xfId="10" applyFont="1" applyBorder="1" applyAlignment="1">
      <alignment horizontal="center"/>
    </xf>
    <xf numFmtId="0" fontId="7" fillId="2" borderId="8" xfId="10" applyFont="1" applyFill="1" applyBorder="1" applyAlignment="1">
      <alignment horizontal="center"/>
    </xf>
    <xf numFmtId="0" fontId="7" fillId="6" borderId="34" xfId="10" applyFont="1" applyFill="1" applyBorder="1" applyAlignment="1">
      <alignment horizontal="center"/>
    </xf>
    <xf numFmtId="0" fontId="10" fillId="0" borderId="8" xfId="10" applyFont="1" applyBorder="1" applyAlignment="1">
      <alignment horizontal="center"/>
    </xf>
    <xf numFmtId="0" fontId="7" fillId="1" borderId="34" xfId="10" applyFont="1" applyFill="1" applyBorder="1" applyAlignment="1">
      <alignment horizontal="center"/>
    </xf>
    <xf numFmtId="0" fontId="4" fillId="2" borderId="4" xfId="9" applyFont="1" applyFill="1" applyBorder="1" applyAlignment="1">
      <alignment horizontal="center"/>
    </xf>
    <xf numFmtId="0" fontId="7" fillId="0" borderId="8" xfId="9" applyFont="1" applyBorder="1" applyAlignment="1">
      <alignment horizontal="center"/>
    </xf>
    <xf numFmtId="0" fontId="7" fillId="2" borderId="8" xfId="9" applyFont="1" applyFill="1" applyBorder="1" applyAlignment="1">
      <alignment horizontal="center"/>
    </xf>
    <xf numFmtId="0" fontId="10" fillId="0" borderId="8" xfId="9" applyFont="1" applyBorder="1" applyAlignment="1">
      <alignment horizontal="center"/>
    </xf>
    <xf numFmtId="0" fontId="3" fillId="2" borderId="15" xfId="9" applyFill="1" applyBorder="1" applyAlignment="1">
      <alignment horizontal="center"/>
    </xf>
    <xf numFmtId="0" fontId="4" fillId="2" borderId="20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3" xfId="2" applyFont="1" applyFill="1" applyBorder="1"/>
    <xf numFmtId="0" fontId="4" fillId="2" borderId="5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19" xfId="2" applyFont="1" applyFill="1" applyBorder="1" applyAlignment="1">
      <alignment horizontal="center"/>
    </xf>
    <xf numFmtId="0" fontId="4" fillId="2" borderId="19" xfId="2" applyFont="1" applyFill="1" applyBorder="1" applyAlignment="1">
      <alignment horizontal="centerContinuous"/>
    </xf>
    <xf numFmtId="0" fontId="4" fillId="2" borderId="5" xfId="2" applyFont="1" applyFill="1" applyBorder="1" applyAlignment="1">
      <alignment horizontal="centerContinuous"/>
    </xf>
    <xf numFmtId="0" fontId="5" fillId="2" borderId="5" xfId="2" applyFont="1" applyFill="1" applyBorder="1" applyAlignment="1">
      <alignment horizontal="centerContinuous"/>
    </xf>
    <xf numFmtId="0" fontId="4" fillId="2" borderId="3" xfId="2" quotePrefix="1" applyFont="1" applyFill="1" applyBorder="1" applyAlignment="1">
      <alignment horizontal="center"/>
    </xf>
    <xf numFmtId="0" fontId="5" fillId="2" borderId="2" xfId="2" applyFont="1" applyFill="1" applyBorder="1"/>
    <xf numFmtId="0" fontId="4" fillId="2" borderId="2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7" xfId="2" quotePrefix="1" applyFont="1" applyFill="1" applyBorder="1" applyAlignment="1">
      <alignment horizontal="center"/>
    </xf>
    <xf numFmtId="0" fontId="4" fillId="2" borderId="7" xfId="2" applyFont="1" applyFill="1" applyBorder="1"/>
    <xf numFmtId="0" fontId="5" fillId="2" borderId="0" xfId="2" applyFont="1" applyFill="1" applyBorder="1"/>
    <xf numFmtId="0" fontId="4" fillId="2" borderId="8" xfId="2" applyFont="1" applyFill="1" applyBorder="1"/>
    <xf numFmtId="14" fontId="4" fillId="2" borderId="7" xfId="2" applyNumberFormat="1" applyFont="1" applyFill="1" applyBorder="1" applyAlignment="1">
      <alignment horizontal="center"/>
    </xf>
    <xf numFmtId="14" fontId="4" fillId="2" borderId="24" xfId="2" quotePrefix="1" applyNumberFormat="1" applyFont="1" applyFill="1" applyBorder="1" applyAlignment="1">
      <alignment horizontal="center"/>
    </xf>
    <xf numFmtId="14" fontId="4" fillId="2" borderId="11" xfId="2" quotePrefix="1" applyNumberFormat="1" applyFont="1" applyFill="1" applyBorder="1" applyAlignment="1">
      <alignment horizontal="center"/>
    </xf>
    <xf numFmtId="10" fontId="4" fillId="2" borderId="11" xfId="2" applyNumberFormat="1" applyFont="1" applyFill="1" applyBorder="1" applyAlignment="1">
      <alignment horizontal="center"/>
    </xf>
    <xf numFmtId="10" fontId="4" fillId="2" borderId="11" xfId="2" quotePrefix="1" applyNumberFormat="1" applyFont="1" applyFill="1" applyBorder="1" applyAlignment="1">
      <alignment horizontal="center"/>
    </xf>
    <xf numFmtId="0" fontId="4" fillId="2" borderId="11" xfId="2" quotePrefix="1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  <xf numFmtId="0" fontId="5" fillId="2" borderId="10" xfId="2" applyFont="1" applyFill="1" applyBorder="1"/>
    <xf numFmtId="0" fontId="7" fillId="0" borderId="7" xfId="2" quotePrefix="1" applyFont="1" applyFill="1" applyBorder="1" applyAlignment="1">
      <alignment horizontal="center"/>
    </xf>
    <xf numFmtId="5" fontId="7" fillId="0" borderId="7" xfId="2" applyNumberFormat="1" applyFont="1" applyFill="1" applyBorder="1" applyAlignment="1">
      <alignment horizontal="center"/>
    </xf>
    <xf numFmtId="0" fontId="7" fillId="0" borderId="7" xfId="2" applyFont="1" applyBorder="1"/>
    <xf numFmtId="5" fontId="8" fillId="0" borderId="7" xfId="2" applyNumberFormat="1" applyFont="1" applyBorder="1" applyAlignment="1">
      <alignment horizontal="center"/>
    </xf>
    <xf numFmtId="0" fontId="7" fillId="0" borderId="8" xfId="2" applyFont="1" applyBorder="1"/>
    <xf numFmtId="5" fontId="7" fillId="0" borderId="7" xfId="2" applyNumberFormat="1" applyFont="1" applyBorder="1" applyAlignment="1">
      <alignment horizontal="center"/>
    </xf>
    <xf numFmtId="0" fontId="10" fillId="0" borderId="0" xfId="2" applyFont="1"/>
    <xf numFmtId="0" fontId="7" fillId="0" borderId="7" xfId="2" applyFont="1" applyFill="1" applyBorder="1" applyAlignment="1">
      <alignment horizontal="center"/>
    </xf>
    <xf numFmtId="0" fontId="7" fillId="2" borderId="7" xfId="2" applyFont="1" applyFill="1" applyBorder="1"/>
    <xf numFmtId="5" fontId="7" fillId="3" borderId="7" xfId="2" applyNumberFormat="1" applyFont="1" applyFill="1" applyBorder="1" applyAlignment="1">
      <alignment horizontal="center"/>
    </xf>
    <xf numFmtId="5" fontId="8" fillId="3" borderId="7" xfId="2" applyNumberFormat="1" applyFont="1" applyFill="1" applyBorder="1" applyAlignment="1">
      <alignment horizontal="center"/>
    </xf>
    <xf numFmtId="5" fontId="8" fillId="0" borderId="8" xfId="1" applyNumberFormat="1" applyFont="1" applyBorder="1" applyAlignment="1">
      <alignment horizontal="center"/>
    </xf>
    <xf numFmtId="5" fontId="7" fillId="0" borderId="8" xfId="1" applyNumberFormat="1" applyFont="1" applyBorder="1" applyAlignment="1">
      <alignment horizontal="center"/>
    </xf>
    <xf numFmtId="0" fontId="7" fillId="0" borderId="8" xfId="2" applyFont="1" applyFill="1" applyBorder="1"/>
    <xf numFmtId="0" fontId="7" fillId="5" borderId="7" xfId="2" applyFont="1" applyFill="1" applyBorder="1"/>
    <xf numFmtId="5" fontId="7" fillId="0" borderId="8" xfId="2" applyNumberFormat="1" applyFont="1" applyFill="1" applyBorder="1" applyAlignment="1">
      <alignment horizontal="center"/>
    </xf>
    <xf numFmtId="0" fontId="7" fillId="2" borderId="8" xfId="2" applyFont="1" applyFill="1" applyBorder="1"/>
    <xf numFmtId="5" fontId="7" fillId="3" borderId="8" xfId="1" applyNumberFormat="1" applyFont="1" applyFill="1" applyBorder="1" applyAlignment="1">
      <alignment horizontal="center"/>
    </xf>
    <xf numFmtId="5" fontId="7" fillId="0" borderId="8" xfId="2" applyNumberFormat="1" applyFont="1" applyBorder="1" applyAlignment="1">
      <alignment horizontal="center"/>
    </xf>
    <xf numFmtId="5" fontId="8" fillId="3" borderId="8" xfId="1" applyNumberFormat="1" applyFont="1" applyFill="1" applyBorder="1" applyAlignment="1">
      <alignment horizontal="center"/>
    </xf>
    <xf numFmtId="5" fontId="8" fillId="0" borderId="7" xfId="2" applyNumberFormat="1" applyFont="1" applyBorder="1" applyAlignment="1">
      <alignment horizontal="centerContinuous"/>
    </xf>
    <xf numFmtId="5" fontId="7" fillId="0" borderId="7" xfId="2" applyNumberFormat="1" applyFont="1" applyBorder="1" applyAlignment="1">
      <alignment horizontal="centerContinuous"/>
    </xf>
    <xf numFmtId="5" fontId="8" fillId="0" borderId="8" xfId="2" applyNumberFormat="1" applyFont="1" applyBorder="1" applyAlignment="1">
      <alignment horizontal="center"/>
    </xf>
    <xf numFmtId="5" fontId="7" fillId="3" borderId="8" xfId="2" applyNumberFormat="1" applyFont="1" applyFill="1" applyBorder="1" applyAlignment="1">
      <alignment horizontal="center"/>
    </xf>
    <xf numFmtId="5" fontId="8" fillId="0" borderId="7" xfId="2" applyNumberFormat="1" applyFont="1" applyFill="1" applyBorder="1" applyAlignment="1">
      <alignment horizontal="centerContinuous"/>
    </xf>
    <xf numFmtId="5" fontId="7" fillId="0" borderId="7" xfId="2" applyNumberFormat="1" applyFont="1" applyFill="1" applyBorder="1" applyAlignment="1">
      <alignment horizontal="centerContinuous"/>
    </xf>
    <xf numFmtId="5" fontId="7" fillId="3" borderId="7" xfId="2" applyNumberFormat="1" applyFont="1" applyFill="1" applyBorder="1" applyAlignment="1">
      <alignment horizontal="centerContinuous"/>
    </xf>
    <xf numFmtId="0" fontId="7" fillId="0" borderId="7" xfId="2" quotePrefix="1" applyFont="1" applyBorder="1"/>
    <xf numFmtId="5" fontId="8" fillId="3" borderId="8" xfId="2" applyNumberFormat="1" applyFont="1" applyFill="1" applyBorder="1" applyAlignment="1">
      <alignment horizontal="center"/>
    </xf>
    <xf numFmtId="0" fontId="7" fillId="0" borderId="7" xfId="2" applyFont="1" applyFill="1" applyBorder="1"/>
    <xf numFmtId="5" fontId="8" fillId="0" borderId="8" xfId="2" applyNumberFormat="1" applyFont="1" applyFill="1" applyBorder="1" applyAlignment="1">
      <alignment horizontal="center"/>
    </xf>
    <xf numFmtId="5" fontId="8" fillId="3" borderId="7" xfId="2" applyNumberFormat="1" applyFont="1" applyFill="1" applyBorder="1" applyAlignment="1">
      <alignment horizontal="centerContinuous"/>
    </xf>
    <xf numFmtId="0" fontId="7" fillId="3" borderId="7" xfId="2" applyFont="1" applyFill="1" applyBorder="1"/>
    <xf numFmtId="0" fontId="7" fillId="0" borderId="0" xfId="2" applyFont="1" applyFill="1" applyBorder="1" applyAlignment="1">
      <alignment horizontal="center"/>
    </xf>
    <xf numFmtId="5" fontId="7" fillId="0" borderId="0" xfId="2" applyNumberFormat="1" applyFont="1" applyFill="1" applyBorder="1" applyAlignment="1">
      <alignment horizontal="center"/>
    </xf>
    <xf numFmtId="0" fontId="7" fillId="0" borderId="22" xfId="2" applyFont="1" applyFill="1" applyBorder="1"/>
    <xf numFmtId="0" fontId="7" fillId="0" borderId="8" xfId="2" quotePrefix="1" applyFont="1" applyFill="1" applyBorder="1"/>
    <xf numFmtId="5" fontId="8" fillId="0" borderId="7" xfId="2" applyNumberFormat="1" applyFont="1" applyFill="1" applyBorder="1" applyAlignment="1">
      <alignment horizontal="center"/>
    </xf>
    <xf numFmtId="0" fontId="6" fillId="2" borderId="14" xfId="2" applyFont="1" applyFill="1" applyBorder="1" applyAlignment="1">
      <alignment horizontal="left"/>
    </xf>
    <xf numFmtId="0" fontId="19" fillId="2" borderId="15" xfId="2" applyFont="1" applyFill="1" applyBorder="1" applyAlignment="1">
      <alignment horizontal="left"/>
    </xf>
    <xf numFmtId="0" fontId="6" fillId="2" borderId="16" xfId="2" applyFont="1" applyFill="1" applyBorder="1" applyAlignment="1">
      <alignment horizontal="left"/>
    </xf>
    <xf numFmtId="0" fontId="19" fillId="2" borderId="16" xfId="2" applyFont="1" applyFill="1" applyBorder="1"/>
    <xf numFmtId="0" fontId="19" fillId="2" borderId="17" xfId="2" applyFont="1" applyFill="1" applyBorder="1"/>
    <xf numFmtId="0" fontId="19" fillId="2" borderId="15" xfId="2" applyFont="1" applyFill="1" applyBorder="1"/>
    <xf numFmtId="0" fontId="19" fillId="2" borderId="15" xfId="2" applyFont="1" applyFill="1" applyBorder="1" applyAlignment="1">
      <alignment horizontal="center"/>
    </xf>
    <xf numFmtId="0" fontId="20" fillId="2" borderId="15" xfId="2" applyFont="1" applyFill="1" applyBorder="1"/>
    <xf numFmtId="0" fontId="10" fillId="0" borderId="0" xfId="2" applyFont="1" applyAlignment="1">
      <alignment horizontal="center"/>
    </xf>
    <xf numFmtId="0" fontId="10" fillId="0" borderId="7" xfId="2" applyFont="1" applyBorder="1"/>
    <xf numFmtId="0" fontId="10" fillId="0" borderId="8" xfId="2" applyFont="1" applyBorder="1"/>
    <xf numFmtId="0" fontId="10" fillId="0" borderId="0" xfId="2" applyFont="1" applyBorder="1"/>
    <xf numFmtId="0" fontId="10" fillId="0" borderId="7" xfId="2" applyFont="1" applyBorder="1" applyAlignment="1">
      <alignment horizontal="center"/>
    </xf>
    <xf numFmtId="0" fontId="15" fillId="2" borderId="17" xfId="3" applyFont="1" applyFill="1" applyBorder="1" applyAlignment="1">
      <alignment horizontal="left"/>
    </xf>
    <xf numFmtId="0" fontId="4" fillId="2" borderId="20" xfId="4" applyFont="1" applyFill="1" applyBorder="1" applyAlignment="1">
      <alignment horizontal="center"/>
    </xf>
    <xf numFmtId="0" fontId="4" fillId="2" borderId="3" xfId="4" applyFont="1" applyFill="1" applyBorder="1" applyAlignment="1">
      <alignment horizontal="center"/>
    </xf>
    <xf numFmtId="0" fontId="4" fillId="2" borderId="3" xfId="4" applyFont="1" applyFill="1" applyBorder="1"/>
    <xf numFmtId="0" fontId="4" fillId="2" borderId="5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4" fillId="2" borderId="19" xfId="4" applyFont="1" applyFill="1" applyBorder="1" applyAlignment="1">
      <alignment horizontal="center"/>
    </xf>
    <xf numFmtId="0" fontId="4" fillId="2" borderId="19" xfId="4" applyFont="1" applyFill="1" applyBorder="1" applyAlignment="1">
      <alignment horizontal="centerContinuous"/>
    </xf>
    <xf numFmtId="0" fontId="4" fillId="2" borderId="5" xfId="4" applyFont="1" applyFill="1" applyBorder="1" applyAlignment="1">
      <alignment horizontal="centerContinuous"/>
    </xf>
    <xf numFmtId="0" fontId="5" fillId="2" borderId="5" xfId="4" applyFont="1" applyFill="1" applyBorder="1" applyAlignment="1">
      <alignment horizontal="centerContinuous"/>
    </xf>
    <xf numFmtId="0" fontId="4" fillId="2" borderId="3" xfId="4" quotePrefix="1" applyFont="1" applyFill="1" applyBorder="1" applyAlignment="1">
      <alignment horizontal="center"/>
    </xf>
    <xf numFmtId="0" fontId="5" fillId="2" borderId="2" xfId="4" applyFont="1" applyFill="1" applyBorder="1"/>
    <xf numFmtId="0" fontId="4" fillId="2" borderId="22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0" fontId="4" fillId="2" borderId="7" xfId="4" quotePrefix="1" applyFont="1" applyFill="1" applyBorder="1" applyAlignment="1">
      <alignment horizontal="center"/>
    </xf>
    <xf numFmtId="0" fontId="4" fillId="2" borderId="7" xfId="4" applyFont="1" applyFill="1" applyBorder="1"/>
    <xf numFmtId="0" fontId="5" fillId="2" borderId="0" xfId="4" applyFont="1" applyFill="1" applyBorder="1"/>
    <xf numFmtId="0" fontId="4" fillId="2" borderId="8" xfId="4" applyFont="1" applyFill="1" applyBorder="1"/>
    <xf numFmtId="14" fontId="4" fillId="2" borderId="7" xfId="4" applyNumberFormat="1" applyFont="1" applyFill="1" applyBorder="1" applyAlignment="1">
      <alignment horizontal="center"/>
    </xf>
    <xf numFmtId="14" fontId="4" fillId="2" borderId="24" xfId="4" quotePrefix="1" applyNumberFormat="1" applyFont="1" applyFill="1" applyBorder="1" applyAlignment="1">
      <alignment horizontal="center"/>
    </xf>
    <xf numFmtId="14" fontId="4" fillId="2" borderId="11" xfId="4" quotePrefix="1" applyNumberFormat="1" applyFont="1" applyFill="1" applyBorder="1" applyAlignment="1">
      <alignment horizontal="center"/>
    </xf>
    <xf numFmtId="10" fontId="4" fillId="2" borderId="11" xfId="4" applyNumberFormat="1" applyFont="1" applyFill="1" applyBorder="1" applyAlignment="1">
      <alignment horizontal="center"/>
    </xf>
    <xf numFmtId="10" fontId="4" fillId="2" borderId="11" xfId="4" quotePrefix="1" applyNumberFormat="1" applyFont="1" applyFill="1" applyBorder="1" applyAlignment="1">
      <alignment horizontal="center"/>
    </xf>
    <xf numFmtId="0" fontId="4" fillId="2" borderId="11" xfId="4" quotePrefix="1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12" xfId="4" quotePrefix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0" fontId="5" fillId="2" borderId="10" xfId="4" applyFont="1" applyFill="1" applyBorder="1"/>
    <xf numFmtId="0" fontId="7" fillId="0" borderId="7" xfId="4" quotePrefix="1" applyFont="1" applyFill="1" applyBorder="1" applyAlignment="1">
      <alignment horizontal="center"/>
    </xf>
    <xf numFmtId="5" fontId="7" fillId="0" borderId="7" xfId="4" applyNumberFormat="1" applyFont="1" applyFill="1" applyBorder="1" applyAlignment="1">
      <alignment horizontal="center"/>
    </xf>
    <xf numFmtId="0" fontId="7" fillId="0" borderId="7" xfId="4" applyFont="1" applyBorder="1"/>
    <xf numFmtId="5" fontId="8" fillId="0" borderId="7" xfId="4" applyNumberFormat="1" applyFont="1" applyBorder="1" applyAlignment="1">
      <alignment horizontal="center"/>
    </xf>
    <xf numFmtId="0" fontId="7" fillId="0" borderId="8" xfId="4" applyFont="1" applyBorder="1"/>
    <xf numFmtId="5" fontId="7" fillId="0" borderId="7" xfId="4" applyNumberFormat="1" applyFont="1" applyBorder="1" applyAlignment="1">
      <alignment horizontal="center"/>
    </xf>
    <xf numFmtId="0" fontId="10" fillId="0" borderId="0" xfId="4" applyFont="1"/>
    <xf numFmtId="0" fontId="7" fillId="0" borderId="7" xfId="4" applyFont="1" applyFill="1" applyBorder="1" applyAlignment="1">
      <alignment horizontal="center"/>
    </xf>
    <xf numFmtId="5" fontId="11" fillId="0" borderId="7" xfId="4" applyNumberFormat="1" applyFont="1" applyBorder="1" applyAlignment="1">
      <alignment horizontal="center"/>
    </xf>
    <xf numFmtId="0" fontId="7" fillId="2" borderId="7" xfId="4" applyFont="1" applyFill="1" applyBorder="1"/>
    <xf numFmtId="5" fontId="11" fillId="3" borderId="7" xfId="4" applyNumberFormat="1" applyFont="1" applyFill="1" applyBorder="1" applyAlignment="1">
      <alignment horizontal="center"/>
    </xf>
    <xf numFmtId="5" fontId="8" fillId="3" borderId="7" xfId="4" applyNumberFormat="1" applyFont="1" applyFill="1" applyBorder="1" applyAlignment="1">
      <alignment horizontal="center"/>
    </xf>
    <xf numFmtId="5" fontId="11" fillId="0" borderId="8" xfId="1" applyNumberFormat="1" applyFont="1" applyBorder="1" applyAlignment="1">
      <alignment horizontal="center"/>
    </xf>
    <xf numFmtId="0" fontId="7" fillId="0" borderId="8" xfId="4" applyFont="1" applyFill="1" applyBorder="1"/>
    <xf numFmtId="0" fontId="7" fillId="5" borderId="7" xfId="4" applyFont="1" applyFill="1" applyBorder="1"/>
    <xf numFmtId="5" fontId="8" fillId="0" borderId="8" xfId="4" applyNumberFormat="1" applyFont="1" applyFill="1" applyBorder="1" applyAlignment="1">
      <alignment horizontal="center"/>
    </xf>
    <xf numFmtId="5" fontId="11" fillId="0" borderId="8" xfId="4" applyNumberFormat="1" applyFont="1" applyFill="1" applyBorder="1" applyAlignment="1">
      <alignment horizontal="center"/>
    </xf>
    <xf numFmtId="0" fontId="7" fillId="2" borderId="8" xfId="4" applyFont="1" applyFill="1" applyBorder="1"/>
    <xf numFmtId="5" fontId="11" fillId="3" borderId="8" xfId="1" applyNumberFormat="1" applyFont="1" applyFill="1" applyBorder="1" applyAlignment="1">
      <alignment horizontal="center"/>
    </xf>
    <xf numFmtId="5" fontId="8" fillId="0" borderId="7" xfId="4" applyNumberFormat="1" applyFont="1" applyBorder="1" applyAlignment="1">
      <alignment horizontal="centerContinuous"/>
    </xf>
    <xf numFmtId="5" fontId="11" fillId="0" borderId="7" xfId="4" applyNumberFormat="1" applyFont="1" applyBorder="1" applyAlignment="1">
      <alignment horizontal="centerContinuous"/>
    </xf>
    <xf numFmtId="5" fontId="11" fillId="3" borderId="8" xfId="4" applyNumberFormat="1" applyFont="1" applyFill="1" applyBorder="1" applyAlignment="1">
      <alignment horizontal="center"/>
    </xf>
    <xf numFmtId="5" fontId="8" fillId="0" borderId="7" xfId="4" applyNumberFormat="1" applyFont="1" applyFill="1" applyBorder="1" applyAlignment="1">
      <alignment horizontal="centerContinuous"/>
    </xf>
    <xf numFmtId="5" fontId="11" fillId="0" borderId="7" xfId="4" applyNumberFormat="1" applyFont="1" applyFill="1" applyBorder="1" applyAlignment="1">
      <alignment horizontal="centerContinuous"/>
    </xf>
    <xf numFmtId="5" fontId="11" fillId="3" borderId="7" xfId="4" applyNumberFormat="1" applyFont="1" applyFill="1" applyBorder="1" applyAlignment="1">
      <alignment horizontal="centerContinuous"/>
    </xf>
    <xf numFmtId="0" fontId="7" fillId="0" borderId="7" xfId="4" quotePrefix="1" applyFont="1" applyBorder="1"/>
    <xf numFmtId="5" fontId="8" fillId="3" borderId="8" xfId="4" applyNumberFormat="1" applyFont="1" applyFill="1" applyBorder="1" applyAlignment="1">
      <alignment horizontal="center"/>
    </xf>
    <xf numFmtId="0" fontId="7" fillId="0" borderId="7" xfId="4" applyFont="1" applyFill="1" applyBorder="1"/>
    <xf numFmtId="5" fontId="7" fillId="0" borderId="8" xfId="4" applyNumberFormat="1" applyFont="1" applyFill="1" applyBorder="1" applyAlignment="1">
      <alignment horizontal="center"/>
    </xf>
    <xf numFmtId="5" fontId="7" fillId="3" borderId="7" xfId="4" applyNumberFormat="1" applyFont="1" applyFill="1" applyBorder="1" applyAlignment="1">
      <alignment horizontal="centerContinuous"/>
    </xf>
    <xf numFmtId="0" fontId="7" fillId="3" borderId="7" xfId="4" applyFont="1" applyFill="1" applyBorder="1"/>
    <xf numFmtId="5" fontId="7" fillId="0" borderId="7" xfId="4" applyNumberFormat="1" applyFont="1" applyFill="1" applyBorder="1" applyAlignment="1">
      <alignment horizontal="centerContinuous"/>
    </xf>
    <xf numFmtId="0" fontId="7" fillId="0" borderId="0" xfId="4" applyFont="1" applyFill="1" applyBorder="1" applyAlignment="1">
      <alignment horizontal="center"/>
    </xf>
    <xf numFmtId="5" fontId="7" fillId="0" borderId="0" xfId="4" applyNumberFormat="1" applyFont="1" applyFill="1" applyBorder="1" applyAlignment="1">
      <alignment horizontal="center"/>
    </xf>
    <xf numFmtId="0" fontId="7" fillId="0" borderId="22" xfId="4" applyFont="1" applyFill="1" applyBorder="1"/>
    <xf numFmtId="5" fontId="8" fillId="3" borderId="7" xfId="4" applyNumberFormat="1" applyFont="1" applyFill="1" applyBorder="1" applyAlignment="1">
      <alignment horizontal="centerContinuous"/>
    </xf>
    <xf numFmtId="0" fontId="7" fillId="0" borderId="8" xfId="4" quotePrefix="1" applyFont="1" applyFill="1" applyBorder="1"/>
    <xf numFmtId="5" fontId="8" fillId="0" borderId="7" xfId="4" applyNumberFormat="1" applyFont="1" applyFill="1" applyBorder="1" applyAlignment="1">
      <alignment horizontal="center"/>
    </xf>
    <xf numFmtId="0" fontId="6" fillId="2" borderId="14" xfId="4" applyFont="1" applyFill="1" applyBorder="1" applyAlignment="1">
      <alignment horizontal="left"/>
    </xf>
    <xf numFmtId="0" fontId="19" fillId="2" borderId="15" xfId="4" applyFont="1" applyFill="1" applyBorder="1" applyAlignment="1">
      <alignment horizontal="left"/>
    </xf>
    <xf numFmtId="0" fontId="6" fillId="2" borderId="16" xfId="4" applyFont="1" applyFill="1" applyBorder="1" applyAlignment="1">
      <alignment horizontal="left"/>
    </xf>
    <xf numFmtId="0" fontId="19" fillId="2" borderId="16" xfId="4" applyFont="1" applyFill="1" applyBorder="1"/>
    <xf numFmtId="0" fontId="19" fillId="2" borderId="17" xfId="4" applyFont="1" applyFill="1" applyBorder="1"/>
    <xf numFmtId="0" fontId="19" fillId="2" borderId="15" xfId="4" applyFont="1" applyFill="1" applyBorder="1"/>
    <xf numFmtId="0" fontId="19" fillId="2" borderId="15" xfId="4" applyFont="1" applyFill="1" applyBorder="1" applyAlignment="1">
      <alignment horizontal="center"/>
    </xf>
    <xf numFmtId="0" fontId="20" fillId="2" borderId="15" xfId="4" applyFont="1" applyFill="1" applyBorder="1"/>
    <xf numFmtId="0" fontId="10" fillId="0" borderId="0" xfId="4" applyFont="1" applyAlignment="1">
      <alignment horizontal="center"/>
    </xf>
    <xf numFmtId="0" fontId="10" fillId="0" borderId="7" xfId="4" applyFont="1" applyBorder="1"/>
    <xf numFmtId="0" fontId="10" fillId="0" borderId="8" xfId="4" applyFont="1" applyBorder="1"/>
    <xf numFmtId="0" fontId="10" fillId="0" borderId="0" xfId="4" applyFont="1" applyBorder="1"/>
    <xf numFmtId="0" fontId="10" fillId="0" borderId="7" xfId="4" applyFont="1" applyBorder="1" applyAlignment="1">
      <alignment horizontal="center"/>
    </xf>
    <xf numFmtId="0" fontId="6" fillId="2" borderId="16" xfId="13" applyFont="1" applyFill="1" applyBorder="1" applyAlignment="1">
      <alignment horizontal="left"/>
    </xf>
    <xf numFmtId="0" fontId="15" fillId="2" borderId="17" xfId="14" applyFont="1" applyFill="1" applyBorder="1" applyAlignment="1">
      <alignment horizontal="left"/>
    </xf>
    <xf numFmtId="0" fontId="15" fillId="2" borderId="17" xfId="12" applyFont="1" applyFill="1" applyBorder="1" applyAlignment="1">
      <alignment horizontal="left"/>
    </xf>
    <xf numFmtId="0" fontId="19" fillId="2" borderId="16" xfId="11" applyFont="1" applyFill="1" applyBorder="1" applyAlignment="1">
      <alignment horizontal="left"/>
    </xf>
    <xf numFmtId="0" fontId="6" fillId="2" borderId="16" xfId="11" applyFont="1" applyFill="1" applyBorder="1" applyAlignment="1">
      <alignment horizontal="left"/>
    </xf>
    <xf numFmtId="0" fontId="15" fillId="2" borderId="15" xfId="10" applyFont="1" applyFill="1" applyBorder="1" applyAlignment="1">
      <alignment horizontal="left"/>
    </xf>
    <xf numFmtId="0" fontId="7" fillId="0" borderId="17" xfId="10" quotePrefix="1" applyFont="1" applyBorder="1" applyAlignment="1">
      <alignment horizontal="left"/>
    </xf>
    <xf numFmtId="0" fontId="14" fillId="0" borderId="17" xfId="10" applyFont="1" applyBorder="1" applyAlignment="1">
      <alignment horizontal="left"/>
    </xf>
    <xf numFmtId="0" fontId="15" fillId="2" borderId="15" xfId="8" applyFont="1" applyFill="1" applyBorder="1" applyAlignment="1">
      <alignment horizontal="left"/>
    </xf>
    <xf numFmtId="0" fontId="21" fillId="3" borderId="20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4" fillId="2" borderId="20" xfId="7" applyFont="1" applyFill="1" applyBorder="1" applyAlignment="1">
      <alignment horizontal="center"/>
    </xf>
    <xf numFmtId="0" fontId="4" fillId="2" borderId="3" xfId="7" applyFont="1" applyFill="1" applyBorder="1" applyAlignment="1">
      <alignment horizontal="center"/>
    </xf>
    <xf numFmtId="0" fontId="4" fillId="2" borderId="3" xfId="7" applyFont="1" applyFill="1" applyBorder="1"/>
    <xf numFmtId="0" fontId="4" fillId="2" borderId="5" xfId="7" applyFont="1" applyFill="1" applyBorder="1" applyAlignment="1">
      <alignment horizontal="center"/>
    </xf>
    <xf numFmtId="0" fontId="4" fillId="2" borderId="4" xfId="7" applyFont="1" applyFill="1" applyBorder="1" applyAlignment="1">
      <alignment horizontal="center"/>
    </xf>
    <xf numFmtId="0" fontId="4" fillId="2" borderId="19" xfId="7" applyFont="1" applyFill="1" applyBorder="1" applyAlignment="1">
      <alignment horizontal="center"/>
    </xf>
    <xf numFmtId="0" fontId="4" fillId="2" borderId="19" xfId="7" applyFont="1" applyFill="1" applyBorder="1" applyAlignment="1">
      <alignment horizontal="centerContinuous"/>
    </xf>
    <xf numFmtId="0" fontId="4" fillId="2" borderId="5" xfId="7" applyFont="1" applyFill="1" applyBorder="1" applyAlignment="1">
      <alignment horizontal="centerContinuous"/>
    </xf>
    <xf numFmtId="0" fontId="5" fillId="2" borderId="5" xfId="7" applyFont="1" applyFill="1" applyBorder="1" applyAlignment="1">
      <alignment horizontal="centerContinuous"/>
    </xf>
    <xf numFmtId="0" fontId="4" fillId="2" borderId="3" xfId="7" quotePrefix="1" applyFont="1" applyFill="1" applyBorder="1" applyAlignment="1">
      <alignment horizontal="center"/>
    </xf>
    <xf numFmtId="0" fontId="5" fillId="2" borderId="2" xfId="7" applyFont="1" applyFill="1" applyBorder="1"/>
    <xf numFmtId="0" fontId="4" fillId="2" borderId="22" xfId="7" applyFont="1" applyFill="1" applyBorder="1" applyAlignment="1">
      <alignment horizontal="center"/>
    </xf>
    <xf numFmtId="0" fontId="4" fillId="2" borderId="7" xfId="7" applyFont="1" applyFill="1" applyBorder="1" applyAlignment="1">
      <alignment horizontal="center"/>
    </xf>
    <xf numFmtId="0" fontId="4" fillId="2" borderId="8" xfId="7" applyFont="1" applyFill="1" applyBorder="1" applyAlignment="1">
      <alignment horizontal="center"/>
    </xf>
    <xf numFmtId="0" fontId="4" fillId="2" borderId="7" xfId="7" quotePrefix="1" applyFont="1" applyFill="1" applyBorder="1" applyAlignment="1">
      <alignment horizontal="center"/>
    </xf>
    <xf numFmtId="0" fontId="4" fillId="2" borderId="7" xfId="7" applyFont="1" applyFill="1" applyBorder="1"/>
    <xf numFmtId="0" fontId="5" fillId="2" borderId="0" xfId="7" applyFont="1" applyFill="1" applyBorder="1"/>
    <xf numFmtId="0" fontId="4" fillId="2" borderId="8" xfId="7" applyFont="1" applyFill="1" applyBorder="1"/>
    <xf numFmtId="14" fontId="4" fillId="2" borderId="7" xfId="7" applyNumberFormat="1" applyFont="1" applyFill="1" applyBorder="1" applyAlignment="1">
      <alignment horizontal="center"/>
    </xf>
    <xf numFmtId="14" fontId="4" fillId="2" borderId="24" xfId="7" quotePrefix="1" applyNumberFormat="1" applyFont="1" applyFill="1" applyBorder="1" applyAlignment="1">
      <alignment horizontal="center"/>
    </xf>
    <xf numFmtId="14" fontId="4" fillId="2" borderId="11" xfId="7" quotePrefix="1" applyNumberFormat="1" applyFont="1" applyFill="1" applyBorder="1" applyAlignment="1">
      <alignment horizontal="center"/>
    </xf>
    <xf numFmtId="10" fontId="4" fillId="2" borderId="11" xfId="7" applyNumberFormat="1" applyFont="1" applyFill="1" applyBorder="1" applyAlignment="1">
      <alignment horizontal="center"/>
    </xf>
    <xf numFmtId="10" fontId="4" fillId="2" borderId="11" xfId="7" quotePrefix="1" applyNumberFormat="1" applyFont="1" applyFill="1" applyBorder="1" applyAlignment="1">
      <alignment horizontal="center"/>
    </xf>
    <xf numFmtId="0" fontId="4" fillId="2" borderId="11" xfId="7" quotePrefix="1" applyFont="1" applyFill="1" applyBorder="1" applyAlignment="1">
      <alignment horizontal="center"/>
    </xf>
    <xf numFmtId="0" fontId="4" fillId="2" borderId="11" xfId="7" applyFont="1" applyFill="1" applyBorder="1" applyAlignment="1">
      <alignment horizontal="center"/>
    </xf>
    <xf numFmtId="0" fontId="4" fillId="2" borderId="12" xfId="7" quotePrefix="1" applyFont="1" applyFill="1" applyBorder="1" applyAlignment="1">
      <alignment horizontal="center"/>
    </xf>
    <xf numFmtId="0" fontId="4" fillId="2" borderId="12" xfId="7" applyFont="1" applyFill="1" applyBorder="1" applyAlignment="1">
      <alignment horizontal="center"/>
    </xf>
    <xf numFmtId="0" fontId="5" fillId="2" borderId="10" xfId="7" applyFont="1" applyFill="1" applyBorder="1"/>
    <xf numFmtId="0" fontId="7" fillId="0" borderId="7" xfId="7" quotePrefix="1" applyFont="1" applyFill="1" applyBorder="1" applyAlignment="1">
      <alignment horizontal="center"/>
    </xf>
    <xf numFmtId="5" fontId="7" fillId="0" borderId="7" xfId="7" applyNumberFormat="1" applyFont="1" applyFill="1" applyBorder="1" applyAlignment="1">
      <alignment horizontal="center"/>
    </xf>
    <xf numFmtId="0" fontId="7" fillId="0" borderId="7" xfId="7" applyFont="1" applyBorder="1"/>
    <xf numFmtId="5" fontId="8" fillId="0" borderId="7" xfId="7" applyNumberFormat="1" applyFont="1" applyBorder="1" applyAlignment="1">
      <alignment horizontal="center"/>
    </xf>
    <xf numFmtId="0" fontId="7" fillId="0" borderId="8" xfId="7" applyFont="1" applyBorder="1"/>
    <xf numFmtId="5" fontId="7" fillId="0" borderId="7" xfId="7" applyNumberFormat="1" applyFont="1" applyBorder="1" applyAlignment="1">
      <alignment horizontal="center"/>
    </xf>
    <xf numFmtId="0" fontId="10" fillId="0" borderId="0" xfId="7" applyFont="1"/>
    <xf numFmtId="0" fontId="7" fillId="0" borderId="7" xfId="7" applyFont="1" applyFill="1" applyBorder="1" applyAlignment="1">
      <alignment horizontal="center"/>
    </xf>
    <xf numFmtId="5" fontId="11" fillId="0" borderId="7" xfId="7" applyNumberFormat="1" applyFont="1" applyBorder="1" applyAlignment="1">
      <alignment horizontal="center"/>
    </xf>
    <xf numFmtId="0" fontId="7" fillId="2" borderId="7" xfId="7" applyFont="1" applyFill="1" applyBorder="1"/>
    <xf numFmtId="5" fontId="11" fillId="3" borderId="7" xfId="7" applyNumberFormat="1" applyFont="1" applyFill="1" applyBorder="1" applyAlignment="1">
      <alignment horizontal="center"/>
    </xf>
    <xf numFmtId="5" fontId="8" fillId="3" borderId="7" xfId="7" applyNumberFormat="1" applyFont="1" applyFill="1" applyBorder="1" applyAlignment="1">
      <alignment horizontal="center"/>
    </xf>
    <xf numFmtId="0" fontId="7" fillId="0" borderId="8" xfId="7" applyFont="1" applyFill="1" applyBorder="1"/>
    <xf numFmtId="0" fontId="7" fillId="5" borderId="7" xfId="7" applyFont="1" applyFill="1" applyBorder="1"/>
    <xf numFmtId="5" fontId="8" fillId="0" borderId="8" xfId="7" applyNumberFormat="1" applyFont="1" applyFill="1" applyBorder="1" applyAlignment="1">
      <alignment horizontal="center"/>
    </xf>
    <xf numFmtId="5" fontId="11" fillId="0" borderId="8" xfId="7" applyNumberFormat="1" applyFont="1" applyFill="1" applyBorder="1" applyAlignment="1">
      <alignment horizontal="center"/>
    </xf>
    <xf numFmtId="0" fontId="7" fillId="2" borderId="8" xfId="7" applyFont="1" applyFill="1" applyBorder="1"/>
    <xf numFmtId="5" fontId="8" fillId="0" borderId="7" xfId="7" applyNumberFormat="1" applyFont="1" applyBorder="1" applyAlignment="1">
      <alignment horizontal="centerContinuous"/>
    </xf>
    <xf numFmtId="5" fontId="11" fillId="0" borderId="7" xfId="7" applyNumberFormat="1" applyFont="1" applyBorder="1" applyAlignment="1">
      <alignment horizontal="centerContinuous"/>
    </xf>
    <xf numFmtId="5" fontId="11" fillId="3" borderId="8" xfId="7" applyNumberFormat="1" applyFont="1" applyFill="1" applyBorder="1" applyAlignment="1">
      <alignment horizontal="center"/>
    </xf>
    <xf numFmtId="5" fontId="8" fillId="0" borderId="7" xfId="7" applyNumberFormat="1" applyFont="1" applyFill="1" applyBorder="1" applyAlignment="1">
      <alignment horizontal="centerContinuous"/>
    </xf>
    <xf numFmtId="5" fontId="11" fillId="0" borderId="7" xfId="7" applyNumberFormat="1" applyFont="1" applyFill="1" applyBorder="1" applyAlignment="1">
      <alignment horizontal="centerContinuous"/>
    </xf>
    <xf numFmtId="5" fontId="11" fillId="3" borderId="7" xfId="7" applyNumberFormat="1" applyFont="1" applyFill="1" applyBorder="1" applyAlignment="1">
      <alignment horizontal="centerContinuous"/>
    </xf>
    <xf numFmtId="0" fontId="7" fillId="0" borderId="7" xfId="7" quotePrefix="1" applyFont="1" applyBorder="1"/>
    <xf numFmtId="5" fontId="8" fillId="3" borderId="8" xfId="7" applyNumberFormat="1" applyFont="1" applyFill="1" applyBorder="1" applyAlignment="1">
      <alignment horizontal="center"/>
    </xf>
    <xf numFmtId="0" fontId="7" fillId="0" borderId="7" xfId="7" applyFont="1" applyFill="1" applyBorder="1"/>
    <xf numFmtId="5" fontId="7" fillId="0" borderId="8" xfId="7" applyNumberFormat="1" applyFont="1" applyFill="1" applyBorder="1" applyAlignment="1">
      <alignment horizontal="center"/>
    </xf>
    <xf numFmtId="5" fontId="8" fillId="3" borderId="7" xfId="7" applyNumberFormat="1" applyFont="1" applyFill="1" applyBorder="1" applyAlignment="1">
      <alignment horizontal="centerContinuous"/>
    </xf>
    <xf numFmtId="0" fontId="7" fillId="3" borderId="7" xfId="7" applyFont="1" applyFill="1" applyBorder="1"/>
    <xf numFmtId="5" fontId="7" fillId="0" borderId="7" xfId="7" applyNumberFormat="1" applyFont="1" applyFill="1" applyBorder="1" applyAlignment="1">
      <alignment horizontal="centerContinuous"/>
    </xf>
    <xf numFmtId="0" fontId="7" fillId="0" borderId="0" xfId="7" applyFont="1" applyFill="1" applyBorder="1" applyAlignment="1">
      <alignment horizontal="center"/>
    </xf>
    <xf numFmtId="5" fontId="7" fillId="0" borderId="0" xfId="7" applyNumberFormat="1" applyFont="1" applyFill="1" applyBorder="1" applyAlignment="1">
      <alignment horizontal="center"/>
    </xf>
    <xf numFmtId="0" fontId="7" fillId="0" borderId="22" xfId="7" applyFont="1" applyFill="1" applyBorder="1"/>
    <xf numFmtId="0" fontId="7" fillId="0" borderId="8" xfId="7" quotePrefix="1" applyFont="1" applyFill="1" applyBorder="1"/>
    <xf numFmtId="5" fontId="8" fillId="0" borderId="7" xfId="7" applyNumberFormat="1" applyFont="1" applyFill="1" applyBorder="1" applyAlignment="1">
      <alignment horizontal="center"/>
    </xf>
    <xf numFmtId="0" fontId="6" fillId="2" borderId="14" xfId="7" applyFont="1" applyFill="1" applyBorder="1" applyAlignment="1">
      <alignment horizontal="left"/>
    </xf>
    <xf numFmtId="0" fontId="19" fillId="2" borderId="15" xfId="7" applyFont="1" applyFill="1" applyBorder="1" applyAlignment="1">
      <alignment horizontal="left"/>
    </xf>
    <xf numFmtId="0" fontId="6" fillId="2" borderId="16" xfId="7" applyFont="1" applyFill="1" applyBorder="1" applyAlignment="1">
      <alignment horizontal="left"/>
    </xf>
    <xf numFmtId="0" fontId="19" fillId="2" borderId="16" xfId="7" applyFont="1" applyFill="1" applyBorder="1"/>
    <xf numFmtId="0" fontId="19" fillId="2" borderId="17" xfId="7" applyFont="1" applyFill="1" applyBorder="1"/>
    <xf numFmtId="0" fontId="19" fillId="2" borderId="15" xfId="7" applyFont="1" applyFill="1" applyBorder="1"/>
    <xf numFmtId="0" fontId="19" fillId="2" borderId="15" xfId="7" applyFont="1" applyFill="1" applyBorder="1" applyAlignment="1">
      <alignment horizontal="center"/>
    </xf>
    <xf numFmtId="0" fontId="20" fillId="2" borderId="15" xfId="7" applyFont="1" applyFill="1" applyBorder="1"/>
    <xf numFmtId="0" fontId="10" fillId="0" borderId="0" xfId="7" applyFont="1" applyAlignment="1">
      <alignment horizontal="center"/>
    </xf>
    <xf numFmtId="0" fontId="10" fillId="0" borderId="7" xfId="7" applyFont="1" applyBorder="1"/>
    <xf numFmtId="0" fontId="10" fillId="0" borderId="8" xfId="7" applyFont="1" applyBorder="1"/>
    <xf numFmtId="0" fontId="10" fillId="0" borderId="0" xfId="7" applyFont="1" applyBorder="1"/>
    <xf numFmtId="0" fontId="10" fillId="0" borderId="7" xfId="7" applyFont="1" applyBorder="1" applyAlignment="1">
      <alignment horizontal="center"/>
    </xf>
    <xf numFmtId="0" fontId="18" fillId="3" borderId="3" xfId="5" applyFont="1" applyFill="1" applyBorder="1"/>
    <xf numFmtId="0" fontId="18" fillId="3" borderId="2" xfId="5" applyFont="1" applyFill="1" applyBorder="1"/>
    <xf numFmtId="0" fontId="18" fillId="3" borderId="20" xfId="5" applyFont="1" applyFill="1" applyBorder="1" applyAlignment="1">
      <alignment horizontal="center"/>
    </xf>
    <xf numFmtId="0" fontId="18" fillId="3" borderId="3" xfId="5" applyFont="1" applyFill="1" applyBorder="1" applyAlignment="1">
      <alignment horizontal="centerContinuous"/>
    </xf>
    <xf numFmtId="0" fontId="18" fillId="3" borderId="3" xfId="5" applyFont="1" applyFill="1" applyBorder="1" applyAlignment="1"/>
    <xf numFmtId="0" fontId="18" fillId="3" borderId="3" xfId="5" quotePrefix="1" applyFont="1" applyFill="1" applyBorder="1" applyAlignment="1">
      <alignment horizontal="center"/>
    </xf>
    <xf numFmtId="0" fontId="18" fillId="3" borderId="3" xfId="5" applyFont="1" applyFill="1" applyBorder="1" applyAlignment="1">
      <alignment horizontal="center"/>
    </xf>
    <xf numFmtId="14" fontId="18" fillId="3" borderId="7" xfId="5" applyNumberFormat="1" applyFont="1" applyFill="1" applyBorder="1" applyAlignment="1">
      <alignment horizontal="center"/>
    </xf>
    <xf numFmtId="14" fontId="18" fillId="3" borderId="0" xfId="5" applyNumberFormat="1" applyFont="1" applyFill="1" applyBorder="1" applyAlignment="1">
      <alignment horizontal="center"/>
    </xf>
    <xf numFmtId="0" fontId="18" fillId="3" borderId="22" xfId="5" applyFont="1" applyFill="1" applyBorder="1" applyAlignment="1">
      <alignment horizontal="center"/>
    </xf>
    <xf numFmtId="0" fontId="18" fillId="3" borderId="7" xfId="5" applyFont="1" applyFill="1" applyBorder="1" applyAlignment="1">
      <alignment horizontal="center"/>
    </xf>
    <xf numFmtId="0" fontId="18" fillId="3" borderId="7" xfId="5" applyFont="1" applyFill="1" applyBorder="1" applyAlignment="1"/>
    <xf numFmtId="0" fontId="18" fillId="3" borderId="7" xfId="5" quotePrefix="1" applyFont="1" applyFill="1" applyBorder="1" applyAlignment="1">
      <alignment horizontal="center"/>
    </xf>
    <xf numFmtId="0" fontId="18" fillId="3" borderId="0" xfId="5" applyFont="1" applyFill="1" applyBorder="1"/>
    <xf numFmtId="10" fontId="18" fillId="3" borderId="7" xfId="5" applyNumberFormat="1" applyFont="1" applyFill="1" applyBorder="1" applyAlignment="1">
      <alignment horizontal="center"/>
    </xf>
    <xf numFmtId="10" fontId="18" fillId="3" borderId="0" xfId="5" applyNumberFormat="1" applyFont="1" applyFill="1" applyBorder="1" applyAlignment="1">
      <alignment horizontal="center"/>
    </xf>
    <xf numFmtId="14" fontId="18" fillId="3" borderId="11" xfId="5" applyNumberFormat="1" applyFont="1" applyFill="1" applyBorder="1" applyAlignment="1">
      <alignment horizontal="center"/>
    </xf>
    <xf numFmtId="14" fontId="18" fillId="3" borderId="10" xfId="5" applyNumberFormat="1" applyFont="1" applyFill="1" applyBorder="1" applyAlignment="1">
      <alignment horizontal="center"/>
    </xf>
    <xf numFmtId="0" fontId="18" fillId="3" borderId="24" xfId="5" applyFont="1" applyFill="1" applyBorder="1" applyAlignment="1">
      <alignment horizontal="center"/>
    </xf>
    <xf numFmtId="0" fontId="18" fillId="3" borderId="11" xfId="5" applyFont="1" applyFill="1" applyBorder="1" applyAlignment="1">
      <alignment horizontal="center"/>
    </xf>
    <xf numFmtId="0" fontId="18" fillId="3" borderId="11" xfId="5" quotePrefix="1" applyFont="1" applyFill="1" applyBorder="1" applyAlignment="1"/>
    <xf numFmtId="0" fontId="18" fillId="3" borderId="11" xfId="5" quotePrefix="1" applyFont="1" applyFill="1" applyBorder="1" applyAlignment="1">
      <alignment horizontal="center"/>
    </xf>
    <xf numFmtId="0" fontId="18" fillId="3" borderId="10" xfId="5" applyFont="1" applyFill="1" applyBorder="1"/>
    <xf numFmtId="165" fontId="18" fillId="0" borderId="7" xfId="5" applyNumberFormat="1" applyFont="1" applyFill="1" applyBorder="1" applyAlignment="1">
      <alignment horizontal="center"/>
    </xf>
    <xf numFmtId="165" fontId="18" fillId="0" borderId="0" xfId="5" applyNumberFormat="1" applyFont="1" applyFill="1" applyBorder="1" applyAlignment="1">
      <alignment horizontal="center"/>
    </xf>
    <xf numFmtId="0" fontId="18" fillId="0" borderId="22" xfId="5" applyFont="1" applyBorder="1" applyAlignment="1">
      <alignment horizontal="center"/>
    </xf>
    <xf numFmtId="5" fontId="18" fillId="0" borderId="7" xfId="5" applyNumberFormat="1" applyFont="1" applyBorder="1" applyAlignment="1">
      <alignment horizontal="center"/>
    </xf>
    <xf numFmtId="0" fontId="18" fillId="0" borderId="7" xfId="5" applyFont="1" applyBorder="1" applyAlignment="1">
      <alignment horizontal="center"/>
    </xf>
    <xf numFmtId="0" fontId="18" fillId="0" borderId="7" xfId="5" applyFont="1" applyBorder="1" applyAlignment="1"/>
    <xf numFmtId="5" fontId="18" fillId="0" borderId="7" xfId="1" applyNumberFormat="1" applyFont="1" applyBorder="1" applyAlignment="1">
      <alignment horizontal="center"/>
    </xf>
    <xf numFmtId="0" fontId="23" fillId="0" borderId="0" xfId="5" applyFont="1" applyBorder="1"/>
    <xf numFmtId="5" fontId="23" fillId="0" borderId="7" xfId="5" applyNumberFormat="1" applyFont="1" applyBorder="1" applyAlignment="1">
      <alignment horizontal="center"/>
    </xf>
    <xf numFmtId="0" fontId="18" fillId="0" borderId="22" xfId="5" applyFont="1" applyFill="1" applyBorder="1" applyAlignment="1">
      <alignment horizontal="center"/>
    </xf>
    <xf numFmtId="5" fontId="24" fillId="0" borderId="7" xfId="5" applyNumberFormat="1" applyFont="1" applyBorder="1" applyAlignment="1">
      <alignment horizontal="center"/>
    </xf>
    <xf numFmtId="5" fontId="23" fillId="3" borderId="7" xfId="5" applyNumberFormat="1" applyFont="1" applyFill="1" applyBorder="1" applyAlignment="1">
      <alignment horizontal="center"/>
    </xf>
    <xf numFmtId="0" fontId="18" fillId="0" borderId="7" xfId="5" applyFont="1" applyFill="1" applyBorder="1" applyAlignment="1">
      <alignment horizontal="center"/>
    </xf>
    <xf numFmtId="0" fontId="25" fillId="3" borderId="22" xfId="5" applyFont="1" applyFill="1" applyBorder="1" applyAlignment="1">
      <alignment horizontal="center"/>
    </xf>
    <xf numFmtId="5" fontId="18" fillId="0" borderId="7" xfId="5" applyNumberFormat="1" applyFont="1" applyFill="1" applyBorder="1" applyAlignment="1">
      <alignment horizontal="center"/>
    </xf>
    <xf numFmtId="5" fontId="24" fillId="3" borderId="7" xfId="5" applyNumberFormat="1" applyFont="1" applyFill="1" applyBorder="1" applyAlignment="1">
      <alignment horizontal="center"/>
    </xf>
    <xf numFmtId="0" fontId="23" fillId="0" borderId="7" xfId="5" applyFont="1" applyBorder="1"/>
    <xf numFmtId="0" fontId="18" fillId="0" borderId="7" xfId="5" applyFont="1" applyFill="1" applyBorder="1"/>
    <xf numFmtId="0" fontId="18" fillId="0" borderId="7" xfId="5" applyFont="1" applyFill="1" applyBorder="1" applyAlignment="1"/>
    <xf numFmtId="0" fontId="18" fillId="0" borderId="16" xfId="5" applyFont="1" applyBorder="1"/>
    <xf numFmtId="0" fontId="18" fillId="0" borderId="15" xfId="5" applyFont="1" applyBorder="1"/>
    <xf numFmtId="0" fontId="23" fillId="0" borderId="22" xfId="5" applyFont="1" applyBorder="1" applyAlignment="1">
      <alignment horizontal="center"/>
    </xf>
    <xf numFmtId="0" fontId="23" fillId="0" borderId="7" xfId="5" applyFont="1" applyBorder="1" applyAlignment="1"/>
    <xf numFmtId="0" fontId="23" fillId="0" borderId="7" xfId="5" applyFont="1" applyBorder="1" applyAlignment="1">
      <alignment horizontal="center"/>
    </xf>
    <xf numFmtId="164" fontId="18" fillId="0" borderId="7" xfId="1" applyNumberFormat="1" applyFont="1" applyBorder="1" applyAlignment="1">
      <alignment horizontal="center"/>
    </xf>
    <xf numFmtId="0" fontId="18" fillId="3" borderId="20" xfId="6" applyFont="1" applyFill="1" applyBorder="1"/>
    <xf numFmtId="0" fontId="18" fillId="3" borderId="3" xfId="6" applyFont="1" applyFill="1" applyBorder="1"/>
    <xf numFmtId="5" fontId="18" fillId="3" borderId="3" xfId="6" applyNumberFormat="1" applyFont="1" applyFill="1" applyBorder="1"/>
    <xf numFmtId="5" fontId="18" fillId="3" borderId="2" xfId="6" applyNumberFormat="1" applyFont="1" applyFill="1" applyBorder="1"/>
    <xf numFmtId="0" fontId="18" fillId="3" borderId="20" xfId="6" applyFont="1" applyFill="1" applyBorder="1" applyAlignment="1">
      <alignment horizontal="center"/>
    </xf>
    <xf numFmtId="0" fontId="18" fillId="3" borderId="4" xfId="6" applyFont="1" applyFill="1" applyBorder="1" applyAlignment="1">
      <alignment horizontal="centerContinuous"/>
    </xf>
    <xf numFmtId="0" fontId="18" fillId="3" borderId="4" xfId="6" applyFont="1" applyFill="1" applyBorder="1" applyAlignment="1"/>
    <xf numFmtId="0" fontId="18" fillId="3" borderId="4" xfId="6" quotePrefix="1" applyFont="1" applyFill="1" applyBorder="1" applyAlignment="1">
      <alignment horizontal="center"/>
    </xf>
    <xf numFmtId="0" fontId="18" fillId="3" borderId="2" xfId="6" applyFont="1" applyFill="1" applyBorder="1"/>
    <xf numFmtId="14" fontId="18" fillId="3" borderId="22" xfId="6" applyNumberFormat="1" applyFont="1" applyFill="1" applyBorder="1" applyAlignment="1">
      <alignment horizontal="center"/>
    </xf>
    <xf numFmtId="14" fontId="18" fillId="3" borderId="7" xfId="6" applyNumberFormat="1" applyFont="1" applyFill="1" applyBorder="1" applyAlignment="1">
      <alignment horizontal="center"/>
    </xf>
    <xf numFmtId="14" fontId="18" fillId="3" borderId="0" xfId="6" applyNumberFormat="1" applyFont="1" applyFill="1" applyBorder="1" applyAlignment="1">
      <alignment horizontal="center"/>
    </xf>
    <xf numFmtId="0" fontId="18" fillId="3" borderId="22" xfId="6" applyFont="1" applyFill="1" applyBorder="1" applyAlignment="1">
      <alignment horizontal="center"/>
    </xf>
    <xf numFmtId="0" fontId="18" fillId="3" borderId="8" xfId="6" applyFont="1" applyFill="1" applyBorder="1" applyAlignment="1">
      <alignment horizontal="center"/>
    </xf>
    <xf numFmtId="0" fontId="18" fillId="3" borderId="8" xfId="6" applyFont="1" applyFill="1" applyBorder="1" applyAlignment="1"/>
    <xf numFmtId="0" fontId="18" fillId="3" borderId="8" xfId="6" quotePrefix="1" applyFont="1" applyFill="1" applyBorder="1" applyAlignment="1">
      <alignment horizontal="center"/>
    </xf>
    <xf numFmtId="0" fontId="18" fillId="3" borderId="7" xfId="6" applyFont="1" applyFill="1" applyBorder="1" applyAlignment="1">
      <alignment horizontal="center"/>
    </xf>
    <xf numFmtId="0" fontId="18" fillId="3" borderId="0" xfId="6" applyFont="1" applyFill="1" applyBorder="1"/>
    <xf numFmtId="10" fontId="18" fillId="3" borderId="22" xfId="6" applyNumberFormat="1" applyFont="1" applyFill="1" applyBorder="1" applyAlignment="1">
      <alignment horizontal="center"/>
    </xf>
    <xf numFmtId="10" fontId="18" fillId="3" borderId="7" xfId="6" applyNumberFormat="1" applyFont="1" applyFill="1" applyBorder="1" applyAlignment="1">
      <alignment horizontal="center"/>
    </xf>
    <xf numFmtId="10" fontId="18" fillId="3" borderId="0" xfId="6" applyNumberFormat="1" applyFont="1" applyFill="1" applyBorder="1" applyAlignment="1">
      <alignment horizontal="center"/>
    </xf>
    <xf numFmtId="0" fontId="18" fillId="3" borderId="7" xfId="6" quotePrefix="1" applyFont="1" applyFill="1" applyBorder="1" applyAlignment="1">
      <alignment horizontal="center"/>
    </xf>
    <xf numFmtId="14" fontId="18" fillId="3" borderId="24" xfId="6" applyNumberFormat="1" applyFont="1" applyFill="1" applyBorder="1" applyAlignment="1">
      <alignment horizontal="center"/>
    </xf>
    <xf numFmtId="14" fontId="18" fillId="3" borderId="11" xfId="6" applyNumberFormat="1" applyFont="1" applyFill="1" applyBorder="1" applyAlignment="1">
      <alignment horizontal="center"/>
    </xf>
    <xf numFmtId="5" fontId="18" fillId="3" borderId="11" xfId="6" applyNumberFormat="1" applyFont="1" applyFill="1" applyBorder="1" applyAlignment="1">
      <alignment horizontal="center"/>
    </xf>
    <xf numFmtId="5" fontId="18" fillId="3" borderId="10" xfId="6" applyNumberFormat="1" applyFont="1" applyFill="1" applyBorder="1" applyAlignment="1">
      <alignment horizontal="center"/>
    </xf>
    <xf numFmtId="0" fontId="18" fillId="3" borderId="24" xfId="6" applyFont="1" applyFill="1" applyBorder="1" applyAlignment="1">
      <alignment horizontal="center"/>
    </xf>
    <xf numFmtId="0" fontId="18" fillId="3" borderId="12" xfId="6" applyFont="1" applyFill="1" applyBorder="1" applyAlignment="1">
      <alignment horizontal="center"/>
    </xf>
    <xf numFmtId="0" fontId="18" fillId="3" borderId="12" xfId="6" quotePrefix="1" applyFont="1" applyFill="1" applyBorder="1" applyAlignment="1"/>
    <xf numFmtId="0" fontId="18" fillId="3" borderId="12" xfId="6" quotePrefix="1" applyFont="1" applyFill="1" applyBorder="1" applyAlignment="1">
      <alignment horizontal="center"/>
    </xf>
    <xf numFmtId="0" fontId="18" fillId="3" borderId="11" xfId="6" applyFont="1" applyFill="1" applyBorder="1" applyAlignment="1">
      <alignment horizontal="center"/>
    </xf>
    <xf numFmtId="0" fontId="18" fillId="3" borderId="10" xfId="6" applyFont="1" applyFill="1" applyBorder="1"/>
    <xf numFmtId="5" fontId="18" fillId="0" borderId="22" xfId="6" applyNumberFormat="1" applyFont="1" applyFill="1" applyBorder="1" applyAlignment="1">
      <alignment horizontal="center"/>
    </xf>
    <xf numFmtId="165" fontId="18" fillId="0" borderId="7" xfId="6" applyNumberFormat="1" applyFont="1" applyFill="1" applyBorder="1" applyAlignment="1">
      <alignment horizontal="center"/>
    </xf>
    <xf numFmtId="5" fontId="18" fillId="0" borderId="7" xfId="6" applyNumberFormat="1" applyFont="1" applyFill="1" applyBorder="1" applyAlignment="1">
      <alignment horizontal="center"/>
    </xf>
    <xf numFmtId="5" fontId="18" fillId="0" borderId="0" xfId="6" applyNumberFormat="1" applyFont="1" applyFill="1" applyBorder="1" applyAlignment="1">
      <alignment horizontal="center"/>
    </xf>
    <xf numFmtId="0" fontId="18" fillId="0" borderId="22" xfId="6" applyFont="1" applyFill="1" applyBorder="1" applyAlignment="1">
      <alignment horizontal="center"/>
    </xf>
    <xf numFmtId="5" fontId="24" fillId="0" borderId="8" xfId="6" applyNumberFormat="1" applyFont="1" applyBorder="1" applyAlignment="1">
      <alignment horizontal="center"/>
    </xf>
    <xf numFmtId="0" fontId="18" fillId="0" borderId="8" xfId="6" applyFont="1" applyBorder="1" applyAlignment="1"/>
    <xf numFmtId="0" fontId="18" fillId="0" borderId="8" xfId="6" applyFont="1" applyBorder="1" applyAlignment="1">
      <alignment horizontal="center"/>
    </xf>
    <xf numFmtId="0" fontId="23" fillId="0" borderId="0" xfId="6" applyFont="1" applyBorder="1"/>
    <xf numFmtId="5" fontId="23" fillId="0" borderId="8" xfId="6" applyNumberFormat="1" applyFont="1" applyBorder="1" applyAlignment="1">
      <alignment horizontal="center"/>
    </xf>
    <xf numFmtId="0" fontId="18" fillId="0" borderId="22" xfId="6" applyFont="1" applyBorder="1" applyAlignment="1">
      <alignment horizontal="center"/>
    </xf>
    <xf numFmtId="0" fontId="18" fillId="2" borderId="22" xfId="6" applyFont="1" applyFill="1" applyBorder="1" applyAlignment="1">
      <alignment horizontal="center"/>
    </xf>
    <xf numFmtId="5" fontId="23" fillId="3" borderId="8" xfId="6" applyNumberFormat="1" applyFont="1" applyFill="1" applyBorder="1" applyAlignment="1">
      <alignment horizontal="center"/>
    </xf>
    <xf numFmtId="0" fontId="18" fillId="2" borderId="8" xfId="6" applyFont="1" applyFill="1" applyBorder="1" applyAlignment="1">
      <alignment horizontal="center"/>
    </xf>
    <xf numFmtId="0" fontId="25" fillId="2" borderId="22" xfId="6" applyFont="1" applyFill="1" applyBorder="1" applyAlignment="1">
      <alignment horizontal="center"/>
    </xf>
    <xf numFmtId="5" fontId="24" fillId="3" borderId="8" xfId="6" applyNumberFormat="1" applyFont="1" applyFill="1" applyBorder="1" applyAlignment="1">
      <alignment horizontal="center"/>
    </xf>
    <xf numFmtId="5" fontId="18" fillId="0" borderId="8" xfId="6" applyNumberFormat="1" applyFont="1" applyFill="1" applyBorder="1" applyAlignment="1">
      <alignment horizontal="center"/>
    </xf>
    <xf numFmtId="0" fontId="18" fillId="0" borderId="8" xfId="6" applyFont="1" applyBorder="1"/>
    <xf numFmtId="0" fontId="18" fillId="0" borderId="8" xfId="6" applyFont="1" applyFill="1" applyBorder="1"/>
    <xf numFmtId="0" fontId="18" fillId="0" borderId="8" xfId="6" applyFont="1" applyFill="1" applyBorder="1" applyAlignment="1"/>
    <xf numFmtId="0" fontId="18" fillId="0" borderId="17" xfId="6" applyFont="1" applyBorder="1"/>
    <xf numFmtId="0" fontId="18" fillId="0" borderId="16" xfId="6" applyFont="1" applyBorder="1"/>
    <xf numFmtId="5" fontId="18" fillId="0" borderId="16" xfId="6" applyNumberFormat="1" applyFont="1" applyBorder="1"/>
    <xf numFmtId="5" fontId="18" fillId="0" borderId="15" xfId="6" applyNumberFormat="1" applyFont="1" applyBorder="1"/>
    <xf numFmtId="0" fontId="18" fillId="0" borderId="15" xfId="6" applyFont="1" applyBorder="1"/>
    <xf numFmtId="0" fontId="23" fillId="0" borderId="22" xfId="6" applyFont="1" applyBorder="1"/>
    <xf numFmtId="0" fontId="23" fillId="0" borderId="7" xfId="6" applyFont="1" applyBorder="1"/>
    <xf numFmtId="5" fontId="23" fillId="0" borderId="7" xfId="6" applyNumberFormat="1" applyFont="1" applyBorder="1"/>
    <xf numFmtId="5" fontId="23" fillId="0" borderId="0" xfId="6" applyNumberFormat="1" applyFont="1" applyBorder="1"/>
    <xf numFmtId="0" fontId="23" fillId="0" borderId="22" xfId="6" applyFont="1" applyBorder="1" applyAlignment="1">
      <alignment horizontal="center"/>
    </xf>
    <xf numFmtId="0" fontId="23" fillId="0" borderId="8" xfId="6" applyFont="1" applyBorder="1"/>
    <xf numFmtId="0" fontId="23" fillId="0" borderId="8" xfId="6" applyFont="1" applyBorder="1" applyAlignment="1"/>
    <xf numFmtId="0" fontId="23" fillId="0" borderId="8" xfId="6" applyFont="1" applyBorder="1" applyAlignment="1">
      <alignment horizontal="center"/>
    </xf>
    <xf numFmtId="0" fontId="18" fillId="3" borderId="3" xfId="6" applyFont="1" applyFill="1" applyBorder="1" applyAlignment="1">
      <alignment horizontal="center"/>
    </xf>
    <xf numFmtId="5" fontId="18" fillId="0" borderId="7" xfId="6" applyNumberFormat="1" applyFont="1" applyBorder="1" applyAlignment="1">
      <alignment horizontal="center"/>
    </xf>
    <xf numFmtId="5" fontId="24" fillId="0" borderId="7" xfId="6" applyNumberFormat="1" applyFont="1" applyBorder="1" applyAlignment="1">
      <alignment horizontal="center"/>
    </xf>
    <xf numFmtId="5" fontId="23" fillId="0" borderId="7" xfId="6" applyNumberFormat="1" applyFont="1" applyBorder="1" applyAlignment="1">
      <alignment horizontal="center"/>
    </xf>
    <xf numFmtId="5" fontId="23" fillId="3" borderId="7" xfId="6" applyNumberFormat="1" applyFont="1" applyFill="1" applyBorder="1" applyAlignment="1">
      <alignment horizontal="center"/>
    </xf>
    <xf numFmtId="5" fontId="24" fillId="3" borderId="7" xfId="6" applyNumberFormat="1" applyFont="1" applyFill="1" applyBorder="1" applyAlignment="1">
      <alignment horizontal="center"/>
    </xf>
    <xf numFmtId="0" fontId="23" fillId="0" borderId="7" xfId="6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0" fontId="22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14" fontId="22" fillId="0" borderId="17" xfId="0" applyNumberFormat="1" applyFont="1" applyBorder="1" applyAlignment="1">
      <alignment horizontal="center"/>
    </xf>
    <xf numFmtId="10" fontId="22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4" fontId="21" fillId="0" borderId="17" xfId="0" applyNumberFormat="1" applyFont="1" applyBorder="1" applyAlignment="1">
      <alignment horizontal="center"/>
    </xf>
    <xf numFmtId="10" fontId="21" fillId="0" borderId="17" xfId="0" applyNumberFormat="1" applyFont="1" applyBorder="1" applyAlignment="1">
      <alignment horizontal="center"/>
    </xf>
    <xf numFmtId="10" fontId="22" fillId="0" borderId="17" xfId="15" applyNumberFormat="1" applyFont="1" applyBorder="1" applyAlignment="1">
      <alignment horizontal="center"/>
    </xf>
    <xf numFmtId="10" fontId="21" fillId="0" borderId="17" xfId="15" applyNumberFormat="1" applyFont="1" applyBorder="1" applyAlignment="1">
      <alignment horizontal="center"/>
    </xf>
    <xf numFmtId="16" fontId="22" fillId="0" borderId="17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30" xfId="0" applyFont="1" applyFill="1" applyBorder="1"/>
    <xf numFmtId="0" fontId="22" fillId="0" borderId="37" xfId="0" applyFont="1" applyBorder="1" applyAlignment="1">
      <alignment horizontal="center"/>
    </xf>
    <xf numFmtId="0" fontId="22" fillId="0" borderId="38" xfId="0" applyFont="1" applyBorder="1"/>
    <xf numFmtId="0" fontId="22" fillId="0" borderId="39" xfId="0" applyFont="1" applyBorder="1" applyAlignment="1">
      <alignment horizontal="center"/>
    </xf>
    <xf numFmtId="0" fontId="21" fillId="0" borderId="40" xfId="0" applyFont="1" applyBorder="1"/>
    <xf numFmtId="0" fontId="22" fillId="0" borderId="40" xfId="0" applyFont="1" applyBorder="1"/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14" fontId="21" fillId="0" borderId="42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0" fontId="21" fillId="0" borderId="42" xfId="15" applyNumberFormat="1" applyFont="1" applyBorder="1" applyAlignment="1">
      <alignment horizontal="center"/>
    </xf>
    <xf numFmtId="0" fontId="21" fillId="0" borderId="43" xfId="0" applyFont="1" applyBorder="1"/>
    <xf numFmtId="14" fontId="22" fillId="0" borderId="36" xfId="0" applyNumberFormat="1" applyFont="1" applyBorder="1" applyAlignment="1">
      <alignment horizontal="center"/>
    </xf>
    <xf numFmtId="10" fontId="22" fillId="0" borderId="36" xfId="0" applyNumberFormat="1" applyFont="1" applyBorder="1" applyAlignment="1">
      <alignment horizontal="center"/>
    </xf>
    <xf numFmtId="0" fontId="18" fillId="0" borderId="0" xfId="0" applyFont="1"/>
    <xf numFmtId="165" fontId="0" fillId="0" borderId="0" xfId="0" applyNumberFormat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0" fillId="7" borderId="0" xfId="0" applyFill="1" applyBorder="1"/>
    <xf numFmtId="165" fontId="0" fillId="0" borderId="0" xfId="0" applyNumberFormat="1" applyBorder="1"/>
    <xf numFmtId="165" fontId="0" fillId="0" borderId="7" xfId="0" applyNumberFormat="1" applyBorder="1"/>
    <xf numFmtId="0" fontId="0" fillId="7" borderId="44" xfId="0" applyFill="1" applyBorder="1"/>
    <xf numFmtId="165" fontId="0" fillId="0" borderId="44" xfId="0" applyNumberFormat="1" applyBorder="1"/>
    <xf numFmtId="165" fontId="0" fillId="0" borderId="29" xfId="0" applyNumberFormat="1" applyBorder="1"/>
    <xf numFmtId="0" fontId="0" fillId="7" borderId="7" xfId="0" applyFill="1" applyBorder="1"/>
    <xf numFmtId="0" fontId="18" fillId="3" borderId="36" xfId="0" applyFont="1" applyFill="1" applyBorder="1"/>
    <xf numFmtId="0" fontId="18" fillId="3" borderId="17" xfId="0" applyFont="1" applyFill="1" applyBorder="1"/>
    <xf numFmtId="0" fontId="18" fillId="3" borderId="15" xfId="0" applyFont="1" applyFill="1" applyBorder="1"/>
    <xf numFmtId="165" fontId="18" fillId="3" borderId="15" xfId="0" applyNumberFormat="1" applyFont="1" applyFill="1" applyBorder="1"/>
    <xf numFmtId="0" fontId="18" fillId="3" borderId="16" xfId="0" applyFont="1" applyFill="1" applyBorder="1"/>
    <xf numFmtId="165" fontId="18" fillId="3" borderId="16" xfId="0" applyNumberFormat="1" applyFont="1" applyFill="1" applyBorder="1"/>
    <xf numFmtId="165" fontId="0" fillId="0" borderId="8" xfId="0" applyNumberFormat="1" applyBorder="1"/>
    <xf numFmtId="165" fontId="0" fillId="0" borderId="36" xfId="0" applyNumberFormat="1" applyBorder="1"/>
    <xf numFmtId="165" fontId="18" fillId="3" borderId="14" xfId="0" applyNumberFormat="1" applyFont="1" applyFill="1" applyBorder="1"/>
    <xf numFmtId="0" fontId="18" fillId="0" borderId="27" xfId="0" applyFont="1" applyBorder="1"/>
    <xf numFmtId="0" fontId="18" fillId="0" borderId="8" xfId="0" applyFont="1" applyBorder="1"/>
    <xf numFmtId="0" fontId="18" fillId="0" borderId="36" xfId="0" applyFont="1" applyBorder="1"/>
    <xf numFmtId="0" fontId="18" fillId="3" borderId="44" xfId="0" applyFont="1" applyFill="1" applyBorder="1"/>
    <xf numFmtId="165" fontId="14" fillId="3" borderId="36" xfId="0" applyNumberFormat="1" applyFont="1" applyFill="1" applyBorder="1" applyAlignment="1">
      <alignment horizontal="center"/>
    </xf>
    <xf numFmtId="165" fontId="14" fillId="3" borderId="29" xfId="0" applyNumberFormat="1" applyFont="1" applyFill="1" applyBorder="1" applyAlignment="1">
      <alignment horizontal="center"/>
    </xf>
    <xf numFmtId="0" fontId="18" fillId="3" borderId="29" xfId="0" applyFont="1" applyFill="1" applyBorder="1"/>
    <xf numFmtId="0" fontId="18" fillId="8" borderId="8" xfId="0" applyFont="1" applyFill="1" applyBorder="1"/>
    <xf numFmtId="165" fontId="0" fillId="8" borderId="8" xfId="0" applyNumberFormat="1" applyFill="1" applyBorder="1"/>
    <xf numFmtId="165" fontId="0" fillId="8" borderId="7" xfId="0" applyNumberFormat="1" applyFill="1" applyBorder="1"/>
    <xf numFmtId="165" fontId="0" fillId="8" borderId="0" xfId="0" applyNumberFormat="1" applyFill="1" applyBorder="1"/>
    <xf numFmtId="0" fontId="0" fillId="7" borderId="16" xfId="0" applyFill="1" applyBorder="1"/>
    <xf numFmtId="0" fontId="0" fillId="7" borderId="29" xfId="0" applyFill="1" applyBorder="1"/>
    <xf numFmtId="0" fontId="18" fillId="3" borderId="8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3" borderId="17" xfId="0" applyFont="1" applyFill="1" applyBorder="1" applyAlignment="1">
      <alignment horizontal="left"/>
    </xf>
    <xf numFmtId="0" fontId="18" fillId="3" borderId="36" xfId="0" applyFont="1" applyFill="1" applyBorder="1" applyAlignment="1">
      <alignment horizontal="left"/>
    </xf>
    <xf numFmtId="15" fontId="18" fillId="0" borderId="0" xfId="0" applyNumberFormat="1" applyFont="1" applyFill="1" applyAlignment="1">
      <alignment horizontal="left"/>
    </xf>
    <xf numFmtId="167" fontId="18" fillId="0" borderId="0" xfId="0" applyNumberFormat="1" applyFont="1" applyFill="1" applyAlignment="1">
      <alignment horizontal="left"/>
    </xf>
    <xf numFmtId="167" fontId="0" fillId="0" borderId="0" xfId="0" applyNumberFormat="1"/>
    <xf numFmtId="168" fontId="0" fillId="0" borderId="0" xfId="0" applyNumberFormat="1"/>
    <xf numFmtId="168" fontId="18" fillId="0" borderId="0" xfId="0" applyNumberFormat="1" applyFont="1" applyFill="1" applyAlignment="1">
      <alignment horizontal="left"/>
    </xf>
    <xf numFmtId="0" fontId="0" fillId="0" borderId="45" xfId="0" applyFill="1" applyBorder="1"/>
    <xf numFmtId="165" fontId="23" fillId="3" borderId="15" xfId="0" applyNumberFormat="1" applyFont="1" applyFill="1" applyBorder="1"/>
    <xf numFmtId="0" fontId="18" fillId="3" borderId="14" xfId="0" applyFont="1" applyFill="1" applyBorder="1" applyAlignment="1">
      <alignment horizontal="left"/>
    </xf>
    <xf numFmtId="0" fontId="0" fillId="0" borderId="0" xfId="0" applyFill="1" applyBorder="1"/>
    <xf numFmtId="165" fontId="0" fillId="0" borderId="8" xfId="0" applyNumberFormat="1" applyFill="1" applyBorder="1"/>
    <xf numFmtId="165" fontId="18" fillId="9" borderId="14" xfId="0" applyNumberFormat="1" applyFont="1" applyFill="1" applyBorder="1"/>
    <xf numFmtId="165" fontId="18" fillId="9" borderId="16" xfId="0" applyNumberFormat="1" applyFont="1" applyFill="1" applyBorder="1"/>
    <xf numFmtId="165" fontId="14" fillId="9" borderId="36" xfId="0" applyNumberFormat="1" applyFont="1" applyFill="1" applyBorder="1" applyAlignment="1">
      <alignment horizontal="center"/>
    </xf>
    <xf numFmtId="165" fontId="14" fillId="9" borderId="29" xfId="0" applyNumberFormat="1" applyFont="1" applyFill="1" applyBorder="1" applyAlignment="1">
      <alignment horizontal="center"/>
    </xf>
    <xf numFmtId="165" fontId="21" fillId="0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8" xfId="0" applyFont="1" applyFill="1" applyBorder="1"/>
    <xf numFmtId="165" fontId="0" fillId="0" borderId="7" xfId="0" applyNumberFormat="1" applyFill="1" applyBorder="1"/>
    <xf numFmtId="165" fontId="0" fillId="0" borderId="0" xfId="0" applyNumberFormat="1" applyFill="1" applyBorder="1"/>
    <xf numFmtId="0" fontId="0" fillId="7" borderId="15" xfId="0" applyFill="1" applyBorder="1"/>
    <xf numFmtId="0" fontId="18" fillId="7" borderId="17" xfId="0" applyFont="1" applyFill="1" applyBorder="1"/>
    <xf numFmtId="165" fontId="0" fillId="7" borderId="17" xfId="0" applyNumberFormat="1" applyFill="1" applyBorder="1"/>
    <xf numFmtId="165" fontId="0" fillId="7" borderId="16" xfId="0" applyNumberFormat="1" applyFill="1" applyBorder="1"/>
    <xf numFmtId="165" fontId="0" fillId="7" borderId="15" xfId="0" applyNumberFormat="1" applyFill="1" applyBorder="1"/>
    <xf numFmtId="0" fontId="22" fillId="0" borderId="0" xfId="0" applyFont="1" applyFill="1" applyBorder="1"/>
    <xf numFmtId="14" fontId="18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center"/>
    </xf>
    <xf numFmtId="14" fontId="22" fillId="0" borderId="36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9" fontId="22" fillId="0" borderId="36" xfId="0" applyNumberFormat="1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center"/>
    </xf>
    <xf numFmtId="14" fontId="22" fillId="0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166" fontId="22" fillId="0" borderId="19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4" fontId="22" fillId="0" borderId="8" xfId="0" applyNumberFormat="1" applyFont="1" applyFill="1" applyBorder="1" applyAlignment="1">
      <alignment horizontal="center"/>
    </xf>
    <xf numFmtId="9" fontId="22" fillId="0" borderId="8" xfId="0" applyNumberFormat="1" applyFont="1" applyFill="1" applyBorder="1" applyAlignment="1">
      <alignment horizontal="center"/>
    </xf>
    <xf numFmtId="0" fontId="22" fillId="0" borderId="31" xfId="0" applyFont="1" applyFill="1" applyBorder="1" applyAlignment="1">
      <alignment horizontal="left"/>
    </xf>
    <xf numFmtId="0" fontId="21" fillId="3" borderId="22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0" fontId="22" fillId="0" borderId="17" xfId="0" applyFont="1" applyBorder="1"/>
    <xf numFmtId="6" fontId="22" fillId="0" borderId="17" xfId="0" applyNumberFormat="1" applyFont="1" applyBorder="1" applyAlignment="1">
      <alignment horizontal="center"/>
    </xf>
    <xf numFmtId="0" fontId="4" fillId="3" borderId="19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/>
    </xf>
    <xf numFmtId="0" fontId="4" fillId="2" borderId="49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7" fillId="3" borderId="50" xfId="6" applyFont="1" applyFill="1" applyBorder="1" applyAlignment="1">
      <alignment horizontal="center"/>
    </xf>
    <xf numFmtId="0" fontId="7" fillId="3" borderId="15" xfId="6" applyFont="1" applyFill="1" applyBorder="1" applyAlignment="1">
      <alignment horizontal="center"/>
    </xf>
    <xf numFmtId="0" fontId="7" fillId="3" borderId="16" xfId="6" applyFont="1" applyFill="1" applyBorder="1" applyAlignment="1">
      <alignment horizontal="center"/>
    </xf>
    <xf numFmtId="0" fontId="18" fillId="3" borderId="39" xfId="5" applyFont="1" applyFill="1" applyBorder="1" applyAlignment="1">
      <alignment horizontal="center"/>
    </xf>
    <xf numFmtId="0" fontId="18" fillId="3" borderId="1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/>
    </xf>
    <xf numFmtId="0" fontId="4" fillId="3" borderId="19" xfId="14" applyFont="1" applyFill="1" applyBorder="1" applyAlignment="1">
      <alignment horizontal="center"/>
    </xf>
    <xf numFmtId="0" fontId="4" fillId="3" borderId="5" xfId="14" applyFont="1" applyFill="1" applyBorder="1" applyAlignment="1">
      <alignment horizontal="center"/>
    </xf>
    <xf numFmtId="0" fontId="4" fillId="3" borderId="36" xfId="12" applyFont="1" applyFill="1" applyBorder="1" applyAlignment="1">
      <alignment horizontal="center"/>
    </xf>
    <xf numFmtId="0" fontId="4" fillId="3" borderId="44" xfId="12" applyFont="1" applyFill="1" applyBorder="1" applyAlignment="1">
      <alignment horizontal="center"/>
    </xf>
    <xf numFmtId="0" fontId="4" fillId="3" borderId="29" xfId="12" applyFont="1" applyFill="1" applyBorder="1" applyAlignment="1">
      <alignment horizontal="center"/>
    </xf>
  </cellXfs>
  <cellStyles count="18">
    <cellStyle name="Comma 2" xfId="17"/>
    <cellStyle name="Currency" xfId="1" builtinId="4"/>
    <cellStyle name="Normal" xfId="0" builtinId="0"/>
    <cellStyle name="Normal 2" xfId="16"/>
    <cellStyle name="Normal_SS00.REG.12.360pc" xfId="2"/>
    <cellStyle name="Normal_SS00.REG.AY.360pc" xfId="3"/>
    <cellStyle name="Normal_SS2002 APRIL 1 REG 12 MONTH 2.0 Percent" xfId="4"/>
    <cellStyle name="Normal_SS2002 CHAIR 12 MONTH 2.0 PCT" xfId="5"/>
    <cellStyle name="Normal_SS2002 CHAIR AY 2.0 pct" xfId="6"/>
    <cellStyle name="Normal_SS2002 JULY 1 REG 12 MONTH 2.0 Percent" xfId="7"/>
    <cellStyle name="Normal_SS95REG" xfId="8"/>
    <cellStyle name="Normal_SS96REG" xfId="9"/>
    <cellStyle name="Normal_SS97REG" xfId="10"/>
    <cellStyle name="Normal_SS98REG.12.3pc" xfId="11"/>
    <cellStyle name="Normal_SS98REG.AY.3pc" xfId="12"/>
    <cellStyle name="Normal_SS99REG.12.356pc" xfId="13"/>
    <cellStyle name="Normal_SS99REG.AY.356pc" xfId="14"/>
    <cellStyle name="Percent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54</xdr:row>
      <xdr:rowOff>28575</xdr:rowOff>
    </xdr:from>
    <xdr:to>
      <xdr:col>6</xdr:col>
      <xdr:colOff>0</xdr:colOff>
      <xdr:row>55</xdr:row>
      <xdr:rowOff>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9525" y="825817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54</xdr:row>
      <xdr:rowOff>19050</xdr:rowOff>
    </xdr:from>
    <xdr:to>
      <xdr:col>5</xdr:col>
      <xdr:colOff>228600</xdr:colOff>
      <xdr:row>54</xdr:row>
      <xdr:rowOff>152400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 flipH="1">
          <a:off x="0" y="8248650"/>
          <a:ext cx="2286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647700</xdr:colOff>
      <xdr:row>17</xdr:row>
      <xdr:rowOff>0</xdr:rowOff>
    </xdr:from>
    <xdr:to>
      <xdr:col>12</xdr:col>
      <xdr:colOff>0</xdr:colOff>
      <xdr:row>20</xdr:row>
      <xdr:rowOff>152400</xdr:rowOff>
    </xdr:to>
    <xdr:sp macro="" textlink="">
      <xdr:nvSpPr>
        <xdr:cNvPr id="1087" name="Line 3"/>
        <xdr:cNvSpPr>
          <a:spLocks noChangeShapeType="1"/>
        </xdr:cNvSpPr>
      </xdr:nvSpPr>
      <xdr:spPr bwMode="auto">
        <a:xfrm>
          <a:off x="1714500" y="2590800"/>
          <a:ext cx="8953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17</xdr:row>
      <xdr:rowOff>0</xdr:rowOff>
    </xdr:from>
    <xdr:to>
      <xdr:col>12</xdr:col>
      <xdr:colOff>0</xdr:colOff>
      <xdr:row>20</xdr:row>
      <xdr:rowOff>152400</xdr:rowOff>
    </xdr:to>
    <xdr:sp macro="" textlink="">
      <xdr:nvSpPr>
        <xdr:cNvPr id="1088" name="Line 4"/>
        <xdr:cNvSpPr>
          <a:spLocks noChangeShapeType="1"/>
        </xdr:cNvSpPr>
      </xdr:nvSpPr>
      <xdr:spPr bwMode="auto">
        <a:xfrm flipV="1">
          <a:off x="1724025" y="2590800"/>
          <a:ext cx="88582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54</xdr:row>
      <xdr:rowOff>19050</xdr:rowOff>
    </xdr:from>
    <xdr:to>
      <xdr:col>6</xdr:col>
      <xdr:colOff>0</xdr:colOff>
      <xdr:row>54</xdr:row>
      <xdr:rowOff>114300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19050" y="8248650"/>
          <a:ext cx="2286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54</xdr:row>
      <xdr:rowOff>0</xdr:rowOff>
    </xdr:from>
    <xdr:to>
      <xdr:col>6</xdr:col>
      <xdr:colOff>9525</xdr:colOff>
      <xdr:row>54</xdr:row>
      <xdr:rowOff>142875</xdr:rowOff>
    </xdr:to>
    <xdr:sp macro="" textlink="">
      <xdr:nvSpPr>
        <xdr:cNvPr id="2111" name="Line 3"/>
        <xdr:cNvSpPr>
          <a:spLocks noChangeShapeType="1"/>
        </xdr:cNvSpPr>
      </xdr:nvSpPr>
      <xdr:spPr bwMode="auto">
        <a:xfrm flipV="1">
          <a:off x="9525" y="8229600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11</xdr:col>
      <xdr:colOff>0</xdr:colOff>
      <xdr:row>20</xdr:row>
      <xdr:rowOff>142875</xdr:rowOff>
    </xdr:to>
    <xdr:sp macro="" textlink="">
      <xdr:nvSpPr>
        <xdr:cNvPr id="2112" name="Line 4"/>
        <xdr:cNvSpPr>
          <a:spLocks noChangeShapeType="1"/>
        </xdr:cNvSpPr>
      </xdr:nvSpPr>
      <xdr:spPr bwMode="auto">
        <a:xfrm>
          <a:off x="1695450" y="2590800"/>
          <a:ext cx="89535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609600</xdr:colOff>
      <xdr:row>16</xdr:row>
      <xdr:rowOff>142875</xdr:rowOff>
    </xdr:from>
    <xdr:to>
      <xdr:col>11</xdr:col>
      <xdr:colOff>0</xdr:colOff>
      <xdr:row>21</xdr:row>
      <xdr:rowOff>0</xdr:rowOff>
    </xdr:to>
    <xdr:sp macro="" textlink="">
      <xdr:nvSpPr>
        <xdr:cNvPr id="2113" name="Line 5"/>
        <xdr:cNvSpPr>
          <a:spLocks noChangeShapeType="1"/>
        </xdr:cNvSpPr>
      </xdr:nvSpPr>
      <xdr:spPr bwMode="auto">
        <a:xfrm flipV="1">
          <a:off x="1685925" y="2581275"/>
          <a:ext cx="90487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54</xdr:row>
      <xdr:rowOff>9525</xdr:rowOff>
    </xdr:from>
    <xdr:to>
      <xdr:col>4</xdr:col>
      <xdr:colOff>238125</xdr:colOff>
      <xdr:row>54</xdr:row>
      <xdr:rowOff>133350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9525" y="82391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53</xdr:row>
      <xdr:rowOff>142875</xdr:rowOff>
    </xdr:from>
    <xdr:to>
      <xdr:col>7</xdr:col>
      <xdr:colOff>9525</xdr:colOff>
      <xdr:row>55</xdr:row>
      <xdr:rowOff>0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 flipV="1">
          <a:off x="9525" y="8220075"/>
          <a:ext cx="2476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15</xdr:col>
      <xdr:colOff>695325</xdr:colOff>
      <xdr:row>20</xdr:row>
      <xdr:rowOff>142875</xdr:rowOff>
    </xdr:to>
    <xdr:sp macro="" textlink="">
      <xdr:nvSpPr>
        <xdr:cNvPr id="3135" name="Line 3"/>
        <xdr:cNvSpPr>
          <a:spLocks noChangeShapeType="1"/>
        </xdr:cNvSpPr>
      </xdr:nvSpPr>
      <xdr:spPr bwMode="auto">
        <a:xfrm>
          <a:off x="1714500" y="2590800"/>
          <a:ext cx="89535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16</xdr:col>
      <xdr:colOff>0</xdr:colOff>
      <xdr:row>20</xdr:row>
      <xdr:rowOff>142875</xdr:rowOff>
    </xdr:to>
    <xdr:sp macro="" textlink="">
      <xdr:nvSpPr>
        <xdr:cNvPr id="3136" name="Line 4"/>
        <xdr:cNvSpPr>
          <a:spLocks noChangeShapeType="1"/>
        </xdr:cNvSpPr>
      </xdr:nvSpPr>
      <xdr:spPr bwMode="auto">
        <a:xfrm flipV="1">
          <a:off x="1714500" y="2590800"/>
          <a:ext cx="9048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54</xdr:row>
      <xdr:rowOff>19050</xdr:rowOff>
    </xdr:from>
    <xdr:to>
      <xdr:col>7</xdr:col>
      <xdr:colOff>0</xdr:colOff>
      <xdr:row>55</xdr:row>
      <xdr:rowOff>0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19050" y="8248650"/>
          <a:ext cx="21907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228600</xdr:colOff>
      <xdr:row>54</xdr:row>
      <xdr:rowOff>133350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 flipV="1">
          <a:off x="9525" y="8229600"/>
          <a:ext cx="21907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609600</xdr:colOff>
      <xdr:row>17</xdr:row>
      <xdr:rowOff>0</xdr:rowOff>
    </xdr:from>
    <xdr:to>
      <xdr:col>16</xdr:col>
      <xdr:colOff>0</xdr:colOff>
      <xdr:row>20</xdr:row>
      <xdr:rowOff>133350</xdr:rowOff>
    </xdr:to>
    <xdr:sp macro="" textlink="">
      <xdr:nvSpPr>
        <xdr:cNvPr id="4159" name="Line 3"/>
        <xdr:cNvSpPr>
          <a:spLocks noChangeShapeType="1"/>
        </xdr:cNvSpPr>
      </xdr:nvSpPr>
      <xdr:spPr bwMode="auto">
        <a:xfrm>
          <a:off x="1695450" y="2590800"/>
          <a:ext cx="9715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609600</xdr:colOff>
      <xdr:row>17</xdr:row>
      <xdr:rowOff>0</xdr:rowOff>
    </xdr:from>
    <xdr:to>
      <xdr:col>15</xdr:col>
      <xdr:colOff>723900</xdr:colOff>
      <xdr:row>20</xdr:row>
      <xdr:rowOff>142875</xdr:rowOff>
    </xdr:to>
    <xdr:sp macro="" textlink="">
      <xdr:nvSpPr>
        <xdr:cNvPr id="4160" name="Line 4"/>
        <xdr:cNvSpPr>
          <a:spLocks noChangeShapeType="1"/>
        </xdr:cNvSpPr>
      </xdr:nvSpPr>
      <xdr:spPr bwMode="auto">
        <a:xfrm flipV="1">
          <a:off x="1695450" y="2590800"/>
          <a:ext cx="9620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Y493"/>
  <sheetViews>
    <sheetView tabSelected="1" workbookViewId="0">
      <selection activeCell="M38" sqref="M38"/>
    </sheetView>
  </sheetViews>
  <sheetFormatPr defaultRowHeight="12.75"/>
  <cols>
    <col min="1" max="1" width="10" style="1170" customWidth="1"/>
    <col min="2" max="2" width="16" style="1134" customWidth="1"/>
    <col min="3" max="3" width="1.140625" style="1138" customWidth="1"/>
    <col min="4" max="4" width="9.140625" style="1135"/>
    <col min="5" max="5" width="10" style="1135" customWidth="1"/>
    <col min="6" max="6" width="1" customWidth="1"/>
    <col min="7" max="7" width="9.5703125" style="1135" customWidth="1"/>
    <col min="8" max="8" width="11.7109375" style="1135" customWidth="1"/>
    <col min="9" max="9" width="1.140625" customWidth="1"/>
    <col min="10" max="10" width="9" style="1135" customWidth="1"/>
    <col min="11" max="11" width="10.42578125" style="1135" customWidth="1"/>
  </cols>
  <sheetData>
    <row r="1" spans="1:181" s="1138" customFormat="1">
      <c r="A1" s="1170"/>
      <c r="B1" s="1137"/>
      <c r="D1" s="1139"/>
      <c r="E1" s="1139"/>
      <c r="G1" s="1139"/>
      <c r="H1" s="1139"/>
      <c r="J1" s="1139"/>
      <c r="K1" s="1139"/>
    </row>
    <row r="2" spans="1:181" s="1137" customFormat="1">
      <c r="A2" s="1180" t="s">
        <v>165</v>
      </c>
      <c r="B2" s="1151"/>
      <c r="C2" s="1148"/>
      <c r="D2" s="1150" t="s">
        <v>172</v>
      </c>
      <c r="E2" s="1150"/>
      <c r="F2" s="1149"/>
      <c r="G2" s="1150"/>
      <c r="H2" s="1150"/>
      <c r="I2" s="1149"/>
      <c r="J2" s="1179"/>
      <c r="K2" s="1152"/>
    </row>
    <row r="3" spans="1:181" s="1137" customFormat="1">
      <c r="A3" s="1171" t="s">
        <v>164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0</v>
      </c>
      <c r="B5" s="1156"/>
      <c r="C5" s="1140"/>
      <c r="D5" s="1153">
        <v>3001</v>
      </c>
      <c r="E5" s="1142">
        <v>36012</v>
      </c>
      <c r="F5" s="1146"/>
      <c r="G5" s="1141">
        <v>3259</v>
      </c>
      <c r="H5" s="1153">
        <v>39108</v>
      </c>
      <c r="I5" s="1146"/>
      <c r="J5" s="1153">
        <v>3466</v>
      </c>
      <c r="K5" s="1142">
        <v>41592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/>
      <c r="B6" s="1157"/>
      <c r="C6" s="1140"/>
      <c r="D6" s="1153"/>
      <c r="E6" s="1142"/>
      <c r="F6" s="1146"/>
      <c r="G6" s="1141"/>
      <c r="H6" s="1153"/>
      <c r="I6" s="1146"/>
      <c r="J6" s="1182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>
        <v>2360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>
      <c r="A8" s="1169">
        <v>2358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</row>
    <row r="9" spans="1:181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1">
      <c r="A10" s="1169" t="s">
        <v>1</v>
      </c>
      <c r="B10" s="1157"/>
      <c r="C10" s="1140"/>
      <c r="D10" s="1153">
        <v>3538</v>
      </c>
      <c r="E10" s="1142">
        <v>42456</v>
      </c>
      <c r="F10" s="1146"/>
      <c r="G10" s="1141">
        <v>4223</v>
      </c>
      <c r="H10" s="1153">
        <v>50676</v>
      </c>
      <c r="I10" s="1146"/>
      <c r="J10" s="1153">
        <v>4732</v>
      </c>
      <c r="K10" s="1142">
        <v>56784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>
      <c r="A12" s="1169">
        <v>2360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</row>
    <row r="13" spans="1:181">
      <c r="A13" s="1169">
        <v>2919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2358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 ht="9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A16" s="1169">
        <v>2384</v>
      </c>
      <c r="B16" s="1157" t="s">
        <v>144</v>
      </c>
      <c r="C16" s="1140"/>
      <c r="D16" s="1153">
        <v>3538</v>
      </c>
      <c r="E16" s="1142">
        <v>42456</v>
      </c>
      <c r="F16" s="1146"/>
      <c r="G16" s="1141">
        <v>4223</v>
      </c>
      <c r="H16" s="1153">
        <v>50676</v>
      </c>
      <c r="I16" s="1146"/>
      <c r="J16" s="1153">
        <v>4732</v>
      </c>
      <c r="K16" s="1142">
        <v>56784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</row>
    <row r="17" spans="1:181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1">
      <c r="A18" s="1169" t="s">
        <v>2</v>
      </c>
      <c r="B18" s="1157"/>
      <c r="C18" s="1140"/>
      <c r="D18" s="1153">
        <v>4223</v>
      </c>
      <c r="E18" s="1142">
        <v>50676</v>
      </c>
      <c r="F18" s="1146"/>
      <c r="G18" s="1141">
        <v>5302</v>
      </c>
      <c r="H18" s="1153">
        <v>63624</v>
      </c>
      <c r="I18" s="1146"/>
      <c r="J18" s="1153">
        <v>9372</v>
      </c>
      <c r="K18" s="1142">
        <v>112464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</row>
    <row r="19" spans="1:181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</row>
    <row r="20" spans="1:181">
      <c r="A20" s="1169">
        <v>2360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</row>
    <row r="21" spans="1:181">
      <c r="A21" s="1169">
        <v>2919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</row>
    <row r="22" spans="1:181">
      <c r="A22" s="1169">
        <v>3071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>
        <v>7870</v>
      </c>
      <c r="K22" s="1142">
        <v>94440</v>
      </c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</row>
    <row r="23" spans="1:181">
      <c r="A23" s="1169">
        <v>2358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</row>
    <row r="24" spans="1:181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</row>
    <row r="25" spans="1:181">
      <c r="A25" s="1169">
        <v>2381</v>
      </c>
      <c r="B25" s="1157" t="s">
        <v>146</v>
      </c>
      <c r="C25" s="1140"/>
      <c r="D25" s="1153">
        <v>3860</v>
      </c>
      <c r="E25" s="1142">
        <v>46320</v>
      </c>
      <c r="F25" s="1146"/>
      <c r="G25" s="1141">
        <v>5302</v>
      </c>
      <c r="H25" s="1153">
        <v>63624</v>
      </c>
      <c r="I25" s="1146"/>
      <c r="J25" s="1153">
        <v>7168</v>
      </c>
      <c r="K25" s="1142">
        <v>86016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</row>
    <row r="26" spans="1:181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1">
      <c r="A27" s="1169" t="s">
        <v>4</v>
      </c>
      <c r="B27" s="1157"/>
      <c r="C27" s="1140"/>
      <c r="D27" s="1153">
        <v>4837</v>
      </c>
      <c r="E27" s="1142">
        <v>58044</v>
      </c>
      <c r="F27" s="1146"/>
      <c r="G27" s="1141">
        <v>6683</v>
      </c>
      <c r="H27" s="1153">
        <v>80196</v>
      </c>
      <c r="I27" s="1146"/>
      <c r="J27" s="1153">
        <v>10290</v>
      </c>
      <c r="K27" s="1142">
        <v>123480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</row>
    <row r="28" spans="1:181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</row>
    <row r="29" spans="1:181">
      <c r="A29" s="1169">
        <v>2360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</row>
    <row r="30" spans="1:181">
      <c r="A30" s="1169">
        <v>2919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</row>
    <row r="31" spans="1:181">
      <c r="A31" s="1169">
        <v>3073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>
        <v>8639</v>
      </c>
      <c r="K31" s="1142">
        <v>103668</v>
      </c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</row>
    <row r="32" spans="1:181">
      <c r="A32" s="1169">
        <v>2358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</row>
    <row r="33" spans="1:181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1">
      <c r="A34" s="1172">
        <v>2378</v>
      </c>
      <c r="B34" s="1158" t="s">
        <v>149</v>
      </c>
      <c r="C34" s="1143"/>
      <c r="D34" s="1154">
        <v>4837</v>
      </c>
      <c r="E34" s="1145">
        <v>58044</v>
      </c>
      <c r="F34" s="1168"/>
      <c r="G34" s="1144">
        <v>6683</v>
      </c>
      <c r="H34" s="1154">
        <v>80196</v>
      </c>
      <c r="I34" s="1168"/>
      <c r="J34" s="1154">
        <v>7870</v>
      </c>
      <c r="K34" s="1145">
        <v>94440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</row>
    <row r="35" spans="1:181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1">
      <c r="A36" s="1169" t="s">
        <v>5</v>
      </c>
      <c r="B36" s="1157"/>
      <c r="C36" s="1140"/>
      <c r="D36" s="1153">
        <v>6091</v>
      </c>
      <c r="E36" s="1142">
        <v>73092</v>
      </c>
      <c r="F36" s="1146"/>
      <c r="G36" s="1141">
        <v>7334</v>
      </c>
      <c r="H36" s="1153">
        <v>88008</v>
      </c>
      <c r="I36" s="1146"/>
      <c r="J36" s="1153">
        <v>10780</v>
      </c>
      <c r="K36" s="1142">
        <v>129360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</row>
    <row r="37" spans="1:181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H37" s="1138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</row>
    <row r="38" spans="1:181">
      <c r="A38" s="1169">
        <v>2360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H38" s="1138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</row>
    <row r="39" spans="1:181">
      <c r="A39" s="1169">
        <v>2919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1">
      <c r="A40" s="1169">
        <v>3075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>
        <v>9050</v>
      </c>
      <c r="K40" s="1142">
        <v>108600</v>
      </c>
    </row>
    <row r="41" spans="1:181">
      <c r="A41" s="1169">
        <v>2358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1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1">
      <c r="A43" s="1172">
        <v>2375</v>
      </c>
      <c r="B43" s="1158" t="s">
        <v>153</v>
      </c>
      <c r="C43" s="1143"/>
      <c r="D43" s="1154">
        <v>6091</v>
      </c>
      <c r="E43" s="1145">
        <v>73092</v>
      </c>
      <c r="F43" s="1168"/>
      <c r="G43" s="1144">
        <v>7334</v>
      </c>
      <c r="H43" s="1154">
        <v>88008</v>
      </c>
      <c r="I43" s="1168"/>
      <c r="J43" s="1154">
        <v>8252</v>
      </c>
      <c r="K43" s="1145">
        <v>99024</v>
      </c>
    </row>
    <row r="44" spans="1:181">
      <c r="B44" s="1137"/>
    </row>
    <row r="45" spans="1:181">
      <c r="A45" s="1170" t="s">
        <v>194</v>
      </c>
      <c r="B45" s="1137"/>
    </row>
    <row r="46" spans="1:181">
      <c r="A46" s="1170" t="s">
        <v>189</v>
      </c>
      <c r="B46" s="1137"/>
      <c r="K46" s="1135" t="s">
        <v>3</v>
      </c>
    </row>
    <row r="47" spans="1:181">
      <c r="A47" s="1170" t="s">
        <v>173</v>
      </c>
      <c r="B47" s="1137"/>
    </row>
    <row r="48" spans="1:181">
      <c r="A48" s="1177" t="s">
        <v>169</v>
      </c>
      <c r="B48" s="1137"/>
    </row>
    <row r="49" spans="1:10">
      <c r="A49" s="1170" t="s">
        <v>170</v>
      </c>
      <c r="B49" s="1137"/>
    </row>
    <row r="50" spans="1:10">
      <c r="A50" s="1174"/>
      <c r="B50" s="1137"/>
    </row>
    <row r="51" spans="1:10">
      <c r="A51" s="1170" t="s">
        <v>195</v>
      </c>
      <c r="B51" s="1137"/>
      <c r="J51" s="1175"/>
    </row>
    <row r="52" spans="1:10">
      <c r="A52" s="1170" t="s">
        <v>196</v>
      </c>
      <c r="B52" s="1137"/>
      <c r="J52" s="1176"/>
    </row>
    <row r="53" spans="1:10">
      <c r="A53" s="1200">
        <v>41628</v>
      </c>
      <c r="B53" s="1137"/>
    </row>
    <row r="54" spans="1:10">
      <c r="B54" s="1137"/>
    </row>
    <row r="55" spans="1:10">
      <c r="B55" s="1137"/>
    </row>
    <row r="56" spans="1:10">
      <c r="B56" s="1137"/>
    </row>
    <row r="57" spans="1:10">
      <c r="A57" s="1190"/>
      <c r="B57" s="1137"/>
    </row>
    <row r="58" spans="1:10">
      <c r="A58" s="1190"/>
      <c r="B58" s="1137"/>
    </row>
    <row r="59" spans="1:10">
      <c r="A59" s="1190"/>
      <c r="B59" s="1137"/>
    </row>
    <row r="60" spans="1:10">
      <c r="A60" s="1190"/>
      <c r="B60" s="1137"/>
    </row>
    <row r="61" spans="1:10">
      <c r="A61" s="1190"/>
      <c r="B61" s="1137"/>
    </row>
    <row r="62" spans="1:10">
      <c r="A62" s="1190"/>
      <c r="B62" s="1137"/>
    </row>
    <row r="63" spans="1:10">
      <c r="A63" s="1190"/>
      <c r="B63" s="1137"/>
    </row>
    <row r="64" spans="1:10">
      <c r="A64" s="1190"/>
      <c r="B64" s="1137"/>
    </row>
    <row r="65" spans="1:2">
      <c r="A65" s="1190"/>
      <c r="B65" s="1137"/>
    </row>
    <row r="66" spans="1:2">
      <c r="A66" s="1190"/>
      <c r="B66" s="1137"/>
    </row>
    <row r="67" spans="1:2">
      <c r="A67" s="1190"/>
      <c r="B67" s="1137"/>
    </row>
    <row r="68" spans="1:2">
      <c r="A68" s="1190"/>
      <c r="B68" s="1137"/>
    </row>
    <row r="69" spans="1:2">
      <c r="A69" s="1190"/>
      <c r="B69" s="1137"/>
    </row>
    <row r="70" spans="1:2">
      <c r="A70" s="1190"/>
      <c r="B70" s="1137"/>
    </row>
    <row r="71" spans="1:2">
      <c r="A71" s="1190"/>
      <c r="B71" s="1137"/>
    </row>
    <row r="72" spans="1:2">
      <c r="A72" s="1190"/>
      <c r="B72" s="1137"/>
    </row>
    <row r="73" spans="1:2">
      <c r="A73" s="1190"/>
      <c r="B73" s="1137"/>
    </row>
    <row r="74" spans="1:2">
      <c r="A74" s="1190"/>
      <c r="B74" s="1137"/>
    </row>
    <row r="75" spans="1:2">
      <c r="A75" s="1190"/>
      <c r="B75" s="1137"/>
    </row>
    <row r="76" spans="1:2">
      <c r="A76" s="1190"/>
      <c r="B76" s="1137"/>
    </row>
    <row r="77" spans="1:2">
      <c r="A77" s="1190"/>
      <c r="B77" s="1137"/>
    </row>
    <row r="78" spans="1:2">
      <c r="A78" s="1190"/>
      <c r="B78" s="1137"/>
    </row>
    <row r="79" spans="1:2">
      <c r="A79" s="1190"/>
      <c r="B79" s="1137"/>
    </row>
    <row r="80" spans="1:2">
      <c r="A80" s="1190"/>
      <c r="B80" s="1137"/>
    </row>
    <row r="81" spans="1:2">
      <c r="A81" s="1190"/>
      <c r="B81" s="1137"/>
    </row>
    <row r="82" spans="1:2">
      <c r="A82" s="1190"/>
      <c r="B82" s="1137"/>
    </row>
    <row r="83" spans="1:2">
      <c r="A83" s="1190"/>
      <c r="B83" s="1137"/>
    </row>
    <row r="84" spans="1:2">
      <c r="A84" s="1190"/>
      <c r="B84" s="1137"/>
    </row>
    <row r="85" spans="1:2">
      <c r="A85" s="1190"/>
      <c r="B85" s="1137"/>
    </row>
    <row r="86" spans="1:2">
      <c r="A86" s="1190"/>
      <c r="B86" s="1137"/>
    </row>
    <row r="87" spans="1:2">
      <c r="A87" s="1190"/>
      <c r="B87" s="1137"/>
    </row>
    <row r="88" spans="1:2">
      <c r="A88" s="1190"/>
      <c r="B88" s="1137"/>
    </row>
    <row r="89" spans="1:2">
      <c r="A89" s="1190"/>
      <c r="B89" s="1137"/>
    </row>
    <row r="90" spans="1:2">
      <c r="A90" s="1190"/>
      <c r="B90" s="1137"/>
    </row>
    <row r="91" spans="1:2">
      <c r="A91" s="1190"/>
      <c r="B91" s="1137"/>
    </row>
    <row r="92" spans="1:2">
      <c r="A92" s="1190"/>
      <c r="B92" s="1137"/>
    </row>
    <row r="93" spans="1:2">
      <c r="A93" s="1190"/>
      <c r="B93" s="1137"/>
    </row>
    <row r="94" spans="1:2">
      <c r="A94" s="1190"/>
      <c r="B94" s="1137"/>
    </row>
    <row r="95" spans="1:2">
      <c r="A95" s="1190"/>
      <c r="B95" s="1137"/>
    </row>
    <row r="96" spans="1:2">
      <c r="A96" s="1190"/>
      <c r="B96" s="1137"/>
    </row>
    <row r="97" spans="1:2">
      <c r="A97" s="1190"/>
      <c r="B97" s="1137"/>
    </row>
    <row r="98" spans="1:2">
      <c r="A98" s="1190"/>
      <c r="B98" s="1137"/>
    </row>
    <row r="99" spans="1:2">
      <c r="A99" s="1190"/>
      <c r="B99" s="1137"/>
    </row>
    <row r="100" spans="1:2">
      <c r="A100" s="1190"/>
      <c r="B100" s="1137"/>
    </row>
    <row r="101" spans="1:2">
      <c r="A101" s="1190"/>
      <c r="B101" s="1137"/>
    </row>
    <row r="102" spans="1:2">
      <c r="A102" s="1190"/>
      <c r="B102" s="1137"/>
    </row>
    <row r="103" spans="1:2">
      <c r="A103" s="1190"/>
      <c r="B103" s="1137"/>
    </row>
    <row r="104" spans="1:2">
      <c r="A104" s="1190"/>
      <c r="B104" s="1137"/>
    </row>
    <row r="105" spans="1:2">
      <c r="A105" s="1190"/>
      <c r="B105" s="1137"/>
    </row>
    <row r="106" spans="1:2">
      <c r="A106" s="1190"/>
      <c r="B106" s="1137"/>
    </row>
    <row r="107" spans="1:2">
      <c r="A107" s="1190"/>
      <c r="B107" s="1137"/>
    </row>
    <row r="108" spans="1:2">
      <c r="A108" s="1190"/>
      <c r="B108" s="1137"/>
    </row>
    <row r="109" spans="1:2">
      <c r="A109" s="1190"/>
      <c r="B109" s="1137"/>
    </row>
    <row r="110" spans="1:2">
      <c r="A110" s="1190"/>
      <c r="B110" s="1137"/>
    </row>
    <row r="111" spans="1:2">
      <c r="A111" s="1190"/>
      <c r="B111" s="1137"/>
    </row>
    <row r="112" spans="1:2">
      <c r="A112" s="1190"/>
      <c r="B112" s="1137"/>
    </row>
    <row r="113" spans="1:2">
      <c r="A113" s="1190"/>
      <c r="B113" s="1137"/>
    </row>
    <row r="114" spans="1:2">
      <c r="A114" s="1190"/>
      <c r="B114" s="1137"/>
    </row>
    <row r="115" spans="1:2">
      <c r="A115" s="1190"/>
      <c r="B115" s="1137"/>
    </row>
    <row r="116" spans="1:2">
      <c r="A116" s="1190"/>
      <c r="B116" s="1137"/>
    </row>
    <row r="117" spans="1:2">
      <c r="A117" s="1190"/>
      <c r="B117" s="1137"/>
    </row>
    <row r="118" spans="1:2">
      <c r="A118" s="1190"/>
      <c r="B118" s="1137"/>
    </row>
    <row r="119" spans="1:2">
      <c r="A119" s="1190"/>
      <c r="B119" s="1137"/>
    </row>
    <row r="120" spans="1:2">
      <c r="A120" s="1190"/>
      <c r="B120" s="1137"/>
    </row>
    <row r="121" spans="1:2">
      <c r="A121" s="1190"/>
      <c r="B121" s="1137"/>
    </row>
    <row r="122" spans="1:2">
      <c r="A122" s="1190"/>
      <c r="B122" s="1137"/>
    </row>
    <row r="123" spans="1:2">
      <c r="A123" s="1190"/>
      <c r="B123" s="1137"/>
    </row>
    <row r="124" spans="1:2">
      <c r="A124" s="1190"/>
      <c r="B124" s="1137"/>
    </row>
    <row r="125" spans="1:2">
      <c r="A125" s="1190"/>
      <c r="B125" s="1137"/>
    </row>
    <row r="126" spans="1:2">
      <c r="A126" s="1190"/>
      <c r="B126" s="1137"/>
    </row>
    <row r="127" spans="1:2">
      <c r="A127" s="1190"/>
      <c r="B127" s="1137"/>
    </row>
    <row r="128" spans="1:2">
      <c r="A128" s="1190"/>
      <c r="B128" s="1137"/>
    </row>
    <row r="129" spans="1:2">
      <c r="A129" s="1190"/>
      <c r="B129" s="1137"/>
    </row>
    <row r="130" spans="1:2">
      <c r="A130" s="1190"/>
      <c r="B130" s="1137"/>
    </row>
    <row r="131" spans="1:2">
      <c r="A131" s="1190"/>
      <c r="B131" s="1137"/>
    </row>
    <row r="132" spans="1:2">
      <c r="A132" s="1190"/>
      <c r="B132" s="1137"/>
    </row>
    <row r="133" spans="1:2">
      <c r="A133" s="1190"/>
      <c r="B133" s="1137"/>
    </row>
    <row r="134" spans="1:2">
      <c r="A134" s="1190"/>
      <c r="B134" s="1137"/>
    </row>
    <row r="135" spans="1:2">
      <c r="A135" s="1190"/>
      <c r="B135" s="1137"/>
    </row>
    <row r="136" spans="1:2">
      <c r="A136" s="1190"/>
      <c r="B136" s="1137"/>
    </row>
    <row r="137" spans="1:2">
      <c r="A137" s="1190"/>
      <c r="B137" s="1137"/>
    </row>
    <row r="138" spans="1:2">
      <c r="A138" s="1190"/>
      <c r="B138" s="1137"/>
    </row>
    <row r="139" spans="1:2">
      <c r="A139" s="1190"/>
      <c r="B139" s="1137"/>
    </row>
    <row r="140" spans="1:2">
      <c r="A140" s="1190"/>
      <c r="B140" s="1137"/>
    </row>
    <row r="141" spans="1:2">
      <c r="A141" s="1190"/>
      <c r="B141" s="1137"/>
    </row>
    <row r="142" spans="1:2">
      <c r="A142" s="1190"/>
      <c r="B142" s="1137"/>
    </row>
    <row r="143" spans="1:2">
      <c r="A143" s="1190"/>
      <c r="B143" s="1137"/>
    </row>
    <row r="144" spans="1:2">
      <c r="A144" s="1190"/>
      <c r="B144" s="1137"/>
    </row>
    <row r="145" spans="1:2">
      <c r="A145" s="1190"/>
      <c r="B145" s="1137"/>
    </row>
    <row r="146" spans="1:2">
      <c r="A146" s="1190"/>
      <c r="B146" s="1137"/>
    </row>
    <row r="147" spans="1:2">
      <c r="A147" s="1190"/>
      <c r="B147" s="1137"/>
    </row>
    <row r="148" spans="1:2">
      <c r="A148" s="1190"/>
      <c r="B148" s="1137"/>
    </row>
    <row r="149" spans="1:2">
      <c r="A149" s="1190"/>
      <c r="B149" s="1137"/>
    </row>
    <row r="150" spans="1:2">
      <c r="A150" s="1190"/>
      <c r="B150" s="1137"/>
    </row>
    <row r="151" spans="1:2">
      <c r="A151" s="1190"/>
      <c r="B151" s="1137"/>
    </row>
    <row r="152" spans="1:2">
      <c r="A152" s="1190"/>
      <c r="B152" s="1137"/>
    </row>
    <row r="153" spans="1:2">
      <c r="A153" s="1190"/>
      <c r="B153" s="1137"/>
    </row>
    <row r="154" spans="1:2">
      <c r="A154" s="1190"/>
      <c r="B154" s="1137"/>
    </row>
    <row r="155" spans="1:2">
      <c r="A155" s="1190"/>
      <c r="B155" s="1137"/>
    </row>
    <row r="156" spans="1:2">
      <c r="A156" s="1190"/>
      <c r="B156" s="1137"/>
    </row>
    <row r="157" spans="1:2">
      <c r="A157" s="1190"/>
      <c r="B157" s="1137"/>
    </row>
    <row r="158" spans="1:2">
      <c r="A158" s="1190"/>
      <c r="B158" s="1137"/>
    </row>
    <row r="159" spans="1:2">
      <c r="A159" s="1190"/>
      <c r="B159" s="1137"/>
    </row>
    <row r="160" spans="1:2">
      <c r="A160" s="1190"/>
      <c r="B160" s="1137"/>
    </row>
    <row r="161" spans="1:11">
      <c r="A161" s="1190"/>
      <c r="B161" s="1137"/>
    </row>
    <row r="162" spans="1:11">
      <c r="A162" s="1190"/>
      <c r="B162" s="1137"/>
    </row>
    <row r="163" spans="1:11">
      <c r="A163" s="1190"/>
      <c r="B163" s="1137"/>
    </row>
    <row r="164" spans="1:11" s="1138" customFormat="1">
      <c r="A164" s="1190"/>
      <c r="B164" s="1137"/>
      <c r="D164" s="1139"/>
      <c r="E164" s="1139"/>
      <c r="G164" s="1139"/>
      <c r="H164" s="1139"/>
      <c r="J164" s="1139"/>
      <c r="K164" s="1139"/>
    </row>
    <row r="165" spans="1:11" s="1138" customFormat="1">
      <c r="A165" s="1190"/>
      <c r="B165" s="1137"/>
      <c r="D165" s="1139"/>
      <c r="E165" s="1139"/>
      <c r="G165" s="1139"/>
      <c r="H165" s="1139"/>
      <c r="J165" s="1139"/>
      <c r="K165" s="1139"/>
    </row>
    <row r="166" spans="1:11" s="1138" customFormat="1">
      <c r="A166" s="1190"/>
      <c r="B166" s="1137"/>
      <c r="D166" s="1139"/>
      <c r="E166" s="1139"/>
      <c r="G166" s="1139"/>
      <c r="H166" s="1139"/>
      <c r="J166" s="1139"/>
      <c r="K166" s="1139"/>
    </row>
    <row r="167" spans="1:11" s="1138" customFormat="1">
      <c r="A167" s="1190"/>
      <c r="B167" s="1137"/>
      <c r="D167" s="1139"/>
      <c r="E167" s="1139"/>
      <c r="G167" s="1139"/>
      <c r="H167" s="1139"/>
      <c r="J167" s="1139"/>
      <c r="K167" s="1139"/>
    </row>
    <row r="168" spans="1:11" s="1138" customFormat="1">
      <c r="A168" s="1190"/>
      <c r="B168" s="1137"/>
      <c r="D168" s="1139"/>
      <c r="E168" s="1139"/>
      <c r="G168" s="1139"/>
      <c r="H168" s="1139"/>
      <c r="J168" s="1139"/>
      <c r="K168" s="1139"/>
    </row>
    <row r="169" spans="1:11" s="1138" customFormat="1">
      <c r="A169" s="1190"/>
      <c r="B169" s="1137"/>
      <c r="D169" s="1139"/>
      <c r="E169" s="1139"/>
      <c r="G169" s="1139"/>
      <c r="H169" s="1139"/>
      <c r="J169" s="1139"/>
      <c r="K169" s="1139"/>
    </row>
    <row r="170" spans="1:11" s="1138" customFormat="1">
      <c r="A170" s="1190"/>
      <c r="B170" s="1137"/>
      <c r="D170" s="1139"/>
      <c r="E170" s="1139"/>
      <c r="G170" s="1139"/>
      <c r="H170" s="1139"/>
      <c r="J170" s="1139"/>
      <c r="K170" s="1139"/>
    </row>
    <row r="171" spans="1:11" s="1138" customFormat="1">
      <c r="A171" s="1190"/>
      <c r="B171" s="1137"/>
      <c r="D171" s="1139"/>
      <c r="E171" s="1139"/>
      <c r="G171" s="1139"/>
      <c r="H171" s="1139"/>
      <c r="J171" s="1139"/>
      <c r="K171" s="1139"/>
    </row>
    <row r="172" spans="1:11" s="1138" customFormat="1">
      <c r="A172" s="1190"/>
      <c r="B172" s="1137"/>
      <c r="D172" s="1139"/>
      <c r="E172" s="1139"/>
      <c r="G172" s="1139"/>
      <c r="H172" s="1139"/>
      <c r="J172" s="1139"/>
      <c r="K172" s="1139"/>
    </row>
    <row r="173" spans="1:11" s="1138" customFormat="1">
      <c r="A173" s="1190"/>
      <c r="B173" s="1137"/>
      <c r="D173" s="1139"/>
      <c r="E173" s="1139"/>
      <c r="G173" s="1139"/>
      <c r="H173" s="1139"/>
      <c r="J173" s="1139"/>
      <c r="K173" s="1139"/>
    </row>
    <row r="174" spans="1:11" s="1138" customFormat="1">
      <c r="A174" s="1190"/>
      <c r="B174" s="1137"/>
      <c r="D174" s="1139"/>
      <c r="E174" s="1139"/>
      <c r="G174" s="1139"/>
      <c r="H174" s="1139"/>
      <c r="J174" s="1139"/>
      <c r="K174" s="1139"/>
    </row>
    <row r="175" spans="1:11" s="1138" customFormat="1">
      <c r="A175" s="1190"/>
      <c r="B175" s="1137"/>
      <c r="D175" s="1139"/>
      <c r="E175" s="1139"/>
      <c r="G175" s="1139"/>
      <c r="H175" s="1139"/>
      <c r="J175" s="1139"/>
      <c r="K175" s="1139"/>
    </row>
    <row r="176" spans="1:11" s="1138" customFormat="1">
      <c r="A176" s="1190"/>
      <c r="B176" s="1137"/>
      <c r="D176" s="1139"/>
      <c r="E176" s="1139"/>
      <c r="G176" s="1139"/>
      <c r="H176" s="1139"/>
      <c r="J176" s="1139"/>
      <c r="K176" s="1139"/>
    </row>
    <row r="177" spans="1:11" s="1138" customFormat="1">
      <c r="A177" s="1190"/>
      <c r="B177" s="1137"/>
      <c r="D177" s="1139"/>
      <c r="E177" s="1139"/>
      <c r="G177" s="1139"/>
      <c r="H177" s="1139"/>
      <c r="J177" s="1139"/>
      <c r="K177" s="1139"/>
    </row>
    <row r="178" spans="1:11" s="1138" customFormat="1">
      <c r="A178" s="1190"/>
      <c r="B178" s="1137"/>
      <c r="D178" s="1139"/>
      <c r="E178" s="1139"/>
      <c r="G178" s="1139"/>
      <c r="H178" s="1139"/>
      <c r="J178" s="1139"/>
      <c r="K178" s="1139"/>
    </row>
    <row r="179" spans="1:11" s="1138" customFormat="1">
      <c r="A179" s="1190"/>
      <c r="B179" s="1137"/>
      <c r="D179" s="1139"/>
      <c r="E179" s="1139"/>
      <c r="G179" s="1139"/>
      <c r="H179" s="1139"/>
      <c r="J179" s="1139"/>
      <c r="K179" s="1139"/>
    </row>
    <row r="180" spans="1:11" s="1138" customFormat="1">
      <c r="A180" s="1190"/>
      <c r="B180" s="1137"/>
      <c r="D180" s="1139"/>
      <c r="E180" s="1139"/>
      <c r="G180" s="1139"/>
      <c r="H180" s="1139"/>
      <c r="J180" s="1139"/>
      <c r="K180" s="1139"/>
    </row>
    <row r="181" spans="1:11" s="1138" customFormat="1">
      <c r="A181" s="1190"/>
      <c r="B181" s="1137"/>
      <c r="D181" s="1139"/>
      <c r="E181" s="1139"/>
      <c r="G181" s="1139"/>
      <c r="H181" s="1139"/>
      <c r="J181" s="1139"/>
      <c r="K181" s="1139"/>
    </row>
    <row r="182" spans="1:11" s="1138" customFormat="1">
      <c r="A182" s="1190"/>
      <c r="B182" s="1137"/>
      <c r="D182" s="1139"/>
      <c r="E182" s="1139"/>
      <c r="G182" s="1139"/>
      <c r="H182" s="1139"/>
      <c r="J182" s="1139"/>
      <c r="K182" s="1139"/>
    </row>
    <row r="183" spans="1:11" s="1138" customFormat="1">
      <c r="A183" s="1190"/>
      <c r="B183" s="1137"/>
      <c r="D183" s="1139"/>
      <c r="E183" s="1139"/>
      <c r="G183" s="1139"/>
      <c r="H183" s="1139"/>
      <c r="J183" s="1139"/>
      <c r="K183" s="1139"/>
    </row>
    <row r="184" spans="1:11" s="1138" customFormat="1">
      <c r="A184" s="1190"/>
      <c r="B184" s="1137"/>
      <c r="D184" s="1139"/>
      <c r="E184" s="1139"/>
      <c r="G184" s="1139"/>
      <c r="H184" s="1139"/>
      <c r="J184" s="1139"/>
      <c r="K184" s="1139"/>
    </row>
    <row r="185" spans="1:11" s="1138" customFormat="1">
      <c r="A185" s="1190"/>
      <c r="B185" s="1137"/>
      <c r="D185" s="1139"/>
      <c r="E185" s="1139"/>
      <c r="G185" s="1139"/>
      <c r="H185" s="1139"/>
      <c r="J185" s="1139"/>
      <c r="K185" s="1139"/>
    </row>
    <row r="186" spans="1:11" s="1138" customFormat="1">
      <c r="A186" s="1190"/>
      <c r="B186" s="1137"/>
      <c r="D186" s="1139"/>
      <c r="E186" s="1139"/>
      <c r="G186" s="1139"/>
      <c r="H186" s="1139"/>
      <c r="J186" s="1139"/>
      <c r="K186" s="1139"/>
    </row>
    <row r="187" spans="1:11" s="1138" customFormat="1">
      <c r="A187" s="1190"/>
      <c r="B187" s="1137"/>
      <c r="D187" s="1139"/>
      <c r="E187" s="1139"/>
      <c r="G187" s="1139"/>
      <c r="H187" s="1139"/>
      <c r="J187" s="1139"/>
      <c r="K187" s="1139"/>
    </row>
    <row r="188" spans="1:11" s="1138" customFormat="1">
      <c r="A188" s="1190"/>
      <c r="B188" s="1137"/>
      <c r="D188" s="1139"/>
      <c r="E188" s="1139"/>
      <c r="G188" s="1139"/>
      <c r="H188" s="1139"/>
      <c r="J188" s="1139"/>
      <c r="K188" s="1139"/>
    </row>
    <row r="189" spans="1:11" s="1138" customFormat="1">
      <c r="A189" s="1190"/>
      <c r="B189" s="1137"/>
      <c r="D189" s="1139"/>
      <c r="E189" s="1139"/>
      <c r="G189" s="1139"/>
      <c r="H189" s="1139"/>
      <c r="J189" s="1139"/>
      <c r="K189" s="1139"/>
    </row>
    <row r="190" spans="1:11" s="1138" customFormat="1">
      <c r="A190" s="1190"/>
      <c r="B190" s="1137"/>
      <c r="D190" s="1139"/>
      <c r="E190" s="1139"/>
      <c r="G190" s="1139"/>
      <c r="H190" s="1139"/>
      <c r="J190" s="1139"/>
      <c r="K190" s="1139"/>
    </row>
    <row r="191" spans="1:11" s="1138" customFormat="1">
      <c r="A191" s="1190"/>
      <c r="B191" s="1137"/>
      <c r="D191" s="1139"/>
      <c r="E191" s="1139"/>
      <c r="G191" s="1139"/>
      <c r="H191" s="1139"/>
      <c r="J191" s="1139"/>
      <c r="K191" s="1139"/>
    </row>
    <row r="192" spans="1:11" s="1138" customFormat="1">
      <c r="A192" s="1190"/>
      <c r="B192" s="1137"/>
      <c r="D192" s="1139"/>
      <c r="E192" s="1139"/>
      <c r="G192" s="1139"/>
      <c r="H192" s="1139"/>
      <c r="J192" s="1139"/>
      <c r="K192" s="1139"/>
    </row>
    <row r="193" spans="1:11" s="1138" customFormat="1">
      <c r="A193" s="1190"/>
      <c r="B193" s="1137"/>
      <c r="D193" s="1139"/>
      <c r="E193" s="1139"/>
      <c r="G193" s="1139"/>
      <c r="H193" s="1139"/>
      <c r="J193" s="1139"/>
      <c r="K193" s="1139"/>
    </row>
    <row r="194" spans="1:11" s="1138" customFormat="1">
      <c r="A194" s="1190"/>
      <c r="B194" s="1137"/>
      <c r="D194" s="1139"/>
      <c r="E194" s="1139"/>
      <c r="G194" s="1139"/>
      <c r="H194" s="1139"/>
      <c r="J194" s="1139"/>
      <c r="K194" s="1139"/>
    </row>
    <row r="195" spans="1:11" s="1138" customFormat="1">
      <c r="A195" s="1190"/>
      <c r="B195" s="1137"/>
      <c r="D195" s="1139"/>
      <c r="E195" s="1139"/>
      <c r="G195" s="1139"/>
      <c r="H195" s="1139"/>
      <c r="J195" s="1139"/>
      <c r="K195" s="1139"/>
    </row>
    <row r="196" spans="1:11" s="1138" customFormat="1">
      <c r="A196" s="1190"/>
      <c r="B196" s="1137"/>
      <c r="D196" s="1139"/>
      <c r="E196" s="1139"/>
      <c r="G196" s="1139"/>
      <c r="H196" s="1139"/>
      <c r="J196" s="1139"/>
      <c r="K196" s="1139"/>
    </row>
    <row r="197" spans="1:11" s="1138" customFormat="1">
      <c r="A197" s="1190"/>
      <c r="B197" s="1137"/>
      <c r="D197" s="1139"/>
      <c r="E197" s="1139"/>
      <c r="G197" s="1139"/>
      <c r="H197" s="1139"/>
      <c r="J197" s="1139"/>
      <c r="K197" s="1139"/>
    </row>
    <row r="198" spans="1:11" s="1138" customFormat="1">
      <c r="A198" s="1190"/>
      <c r="B198" s="1137"/>
      <c r="D198" s="1139"/>
      <c r="E198" s="1139"/>
      <c r="G198" s="1139"/>
      <c r="H198" s="1139"/>
      <c r="J198" s="1139"/>
      <c r="K198" s="1139"/>
    </row>
    <row r="199" spans="1:11" s="1138" customFormat="1">
      <c r="A199" s="1190"/>
      <c r="B199" s="1137"/>
      <c r="D199" s="1139"/>
      <c r="E199" s="1139"/>
      <c r="G199" s="1139"/>
      <c r="H199" s="1139"/>
      <c r="J199" s="1139"/>
      <c r="K199" s="1139"/>
    </row>
    <row r="200" spans="1:11" s="1138" customFormat="1">
      <c r="A200" s="1190"/>
      <c r="B200" s="1137"/>
      <c r="D200" s="1139"/>
      <c r="E200" s="1139"/>
      <c r="G200" s="1139"/>
      <c r="H200" s="1139"/>
      <c r="J200" s="1139"/>
      <c r="K200" s="1139"/>
    </row>
    <row r="201" spans="1:11" s="1138" customFormat="1">
      <c r="A201" s="1190"/>
      <c r="B201" s="1137"/>
      <c r="D201" s="1139"/>
      <c r="E201" s="1139"/>
      <c r="G201" s="1139"/>
      <c r="H201" s="1139"/>
      <c r="J201" s="1139"/>
      <c r="K201" s="1139"/>
    </row>
    <row r="202" spans="1:11" s="1138" customFormat="1">
      <c r="A202" s="1190"/>
      <c r="B202" s="1137"/>
      <c r="D202" s="1139"/>
      <c r="E202" s="1139"/>
      <c r="G202" s="1139"/>
      <c r="H202" s="1139"/>
      <c r="J202" s="1139"/>
      <c r="K202" s="1139"/>
    </row>
    <row r="203" spans="1:11" s="1138" customFormat="1">
      <c r="A203" s="1190"/>
      <c r="B203" s="1137"/>
      <c r="D203" s="1139"/>
      <c r="E203" s="1139"/>
      <c r="G203" s="1139"/>
      <c r="H203" s="1139"/>
      <c r="J203" s="1139"/>
      <c r="K203" s="1139"/>
    </row>
    <row r="204" spans="1:11" s="1138" customFormat="1">
      <c r="A204" s="1190"/>
      <c r="B204" s="1137"/>
      <c r="D204" s="1139"/>
      <c r="E204" s="1139"/>
      <c r="G204" s="1139"/>
      <c r="H204" s="1139"/>
      <c r="J204" s="1139"/>
      <c r="K204" s="1139"/>
    </row>
    <row r="205" spans="1:11" s="1138" customFormat="1">
      <c r="A205" s="1190"/>
      <c r="B205" s="1137"/>
      <c r="D205" s="1139"/>
      <c r="E205" s="1139"/>
      <c r="G205" s="1139"/>
      <c r="H205" s="1139"/>
      <c r="J205" s="1139"/>
      <c r="K205" s="1139"/>
    </row>
    <row r="206" spans="1:11" s="1138" customFormat="1">
      <c r="A206" s="1190"/>
      <c r="B206" s="1137"/>
      <c r="D206" s="1139"/>
      <c r="E206" s="1139"/>
      <c r="G206" s="1139"/>
      <c r="H206" s="1139"/>
      <c r="J206" s="1139"/>
      <c r="K206" s="1139"/>
    </row>
    <row r="207" spans="1:11" s="1138" customFormat="1">
      <c r="A207" s="1190"/>
      <c r="B207" s="1137"/>
      <c r="D207" s="1139"/>
      <c r="E207" s="1139"/>
      <c r="G207" s="1139"/>
      <c r="H207" s="1139"/>
      <c r="J207" s="1139"/>
      <c r="K207" s="1139"/>
    </row>
    <row r="208" spans="1:11" s="1138" customFormat="1">
      <c r="A208" s="1190"/>
      <c r="B208" s="1137"/>
      <c r="D208" s="1139"/>
      <c r="E208" s="1139"/>
      <c r="G208" s="1139"/>
      <c r="H208" s="1139"/>
      <c r="J208" s="1139"/>
      <c r="K208" s="1139"/>
    </row>
    <row r="209" spans="1:11" s="1138" customFormat="1">
      <c r="A209" s="1190"/>
      <c r="B209" s="1137"/>
      <c r="D209" s="1139"/>
      <c r="E209" s="1139"/>
      <c r="G209" s="1139"/>
      <c r="H209" s="1139"/>
      <c r="J209" s="1139"/>
      <c r="K209" s="1139"/>
    </row>
    <row r="210" spans="1:11" s="1138" customFormat="1">
      <c r="A210" s="1190"/>
      <c r="B210" s="1137"/>
      <c r="D210" s="1139"/>
      <c r="E210" s="1139"/>
      <c r="G210" s="1139"/>
      <c r="H210" s="1139"/>
      <c r="J210" s="1139"/>
      <c r="K210" s="1139"/>
    </row>
    <row r="211" spans="1:11" s="1138" customFormat="1">
      <c r="A211" s="1190"/>
      <c r="B211" s="1137"/>
      <c r="D211" s="1139"/>
      <c r="E211" s="1139"/>
      <c r="G211" s="1139"/>
      <c r="H211" s="1139"/>
      <c r="J211" s="1139"/>
      <c r="K211" s="1139"/>
    </row>
    <row r="212" spans="1:11" s="1138" customFormat="1">
      <c r="A212" s="1190"/>
      <c r="B212" s="1137"/>
      <c r="D212" s="1139"/>
      <c r="E212" s="1139"/>
      <c r="G212" s="1139"/>
      <c r="H212" s="1139"/>
      <c r="J212" s="1139"/>
      <c r="K212" s="1139"/>
    </row>
    <row r="213" spans="1:11" s="1138" customFormat="1">
      <c r="A213" s="1190"/>
      <c r="B213" s="1137"/>
      <c r="D213" s="1139"/>
      <c r="E213" s="1139"/>
      <c r="G213" s="1139"/>
      <c r="H213" s="1139"/>
      <c r="J213" s="1139"/>
      <c r="K213" s="1139"/>
    </row>
    <row r="214" spans="1:11" s="1138" customFormat="1">
      <c r="A214" s="1190"/>
      <c r="B214" s="1137"/>
      <c r="D214" s="1139"/>
      <c r="E214" s="1139"/>
      <c r="G214" s="1139"/>
      <c r="H214" s="1139"/>
      <c r="J214" s="1139"/>
      <c r="K214" s="1139"/>
    </row>
    <row r="215" spans="1:11" s="1138" customFormat="1">
      <c r="A215" s="1190"/>
      <c r="B215" s="1137"/>
      <c r="D215" s="1139"/>
      <c r="E215" s="1139"/>
      <c r="G215" s="1139"/>
      <c r="H215" s="1139"/>
      <c r="J215" s="1139"/>
      <c r="K215" s="1139"/>
    </row>
    <row r="216" spans="1:11" s="1138" customFormat="1">
      <c r="A216" s="1190"/>
      <c r="B216" s="1137"/>
      <c r="D216" s="1139"/>
      <c r="E216" s="1139"/>
      <c r="G216" s="1139"/>
      <c r="H216" s="1139"/>
      <c r="J216" s="1139"/>
      <c r="K216" s="1139"/>
    </row>
    <row r="217" spans="1:11" s="1138" customFormat="1">
      <c r="A217" s="1190"/>
      <c r="B217" s="1137"/>
      <c r="D217" s="1139"/>
      <c r="E217" s="1139"/>
      <c r="G217" s="1139"/>
      <c r="H217" s="1139"/>
      <c r="J217" s="1139"/>
      <c r="K217" s="1139"/>
    </row>
    <row r="218" spans="1:11" s="1138" customFormat="1">
      <c r="A218" s="1190"/>
      <c r="B218" s="1137"/>
      <c r="D218" s="1139"/>
      <c r="E218" s="1139"/>
      <c r="G218" s="1139"/>
      <c r="H218" s="1139"/>
      <c r="J218" s="1139"/>
      <c r="K218" s="1139"/>
    </row>
    <row r="219" spans="1:11" s="1138" customFormat="1">
      <c r="A219" s="1190"/>
      <c r="B219" s="1137"/>
      <c r="D219" s="1139"/>
      <c r="E219" s="1139"/>
      <c r="G219" s="1139"/>
      <c r="H219" s="1139"/>
      <c r="J219" s="1139"/>
      <c r="K219" s="1139"/>
    </row>
    <row r="220" spans="1:11" s="1138" customFormat="1">
      <c r="A220" s="1190"/>
      <c r="B220" s="1137"/>
      <c r="D220" s="1139"/>
      <c r="E220" s="1139"/>
      <c r="G220" s="1139"/>
      <c r="H220" s="1139"/>
      <c r="J220" s="1139"/>
      <c r="K220" s="1139"/>
    </row>
    <row r="221" spans="1:11" s="1138" customFormat="1">
      <c r="A221" s="1190"/>
      <c r="B221" s="1137"/>
      <c r="D221" s="1139"/>
      <c r="E221" s="1139"/>
      <c r="G221" s="1139"/>
      <c r="H221" s="1139"/>
      <c r="J221" s="1139"/>
      <c r="K221" s="1139"/>
    </row>
    <row r="222" spans="1:11" s="1138" customFormat="1">
      <c r="A222" s="1190"/>
      <c r="B222" s="1137"/>
      <c r="D222" s="1139"/>
      <c r="E222" s="1139"/>
      <c r="G222" s="1139"/>
      <c r="H222" s="1139"/>
      <c r="J222" s="1139"/>
      <c r="K222" s="1139"/>
    </row>
    <row r="223" spans="1:11" s="1138" customFormat="1">
      <c r="A223" s="1190"/>
      <c r="B223" s="1137"/>
      <c r="D223" s="1139"/>
      <c r="E223" s="1139"/>
      <c r="G223" s="1139"/>
      <c r="H223" s="1139"/>
      <c r="J223" s="1139"/>
      <c r="K223" s="1139"/>
    </row>
    <row r="224" spans="1:11" s="1138" customFormat="1">
      <c r="A224" s="1190"/>
      <c r="B224" s="1137"/>
      <c r="D224" s="1139"/>
      <c r="E224" s="1139"/>
      <c r="G224" s="1139"/>
      <c r="H224" s="1139"/>
      <c r="J224" s="1139"/>
      <c r="K224" s="1139"/>
    </row>
    <row r="225" spans="1:11" s="1138" customFormat="1">
      <c r="A225" s="1190"/>
      <c r="B225" s="1137"/>
      <c r="D225" s="1139"/>
      <c r="E225" s="1139"/>
      <c r="G225" s="1139"/>
      <c r="H225" s="1139"/>
      <c r="J225" s="1139"/>
      <c r="K225" s="1139"/>
    </row>
    <row r="226" spans="1:11" s="1138" customFormat="1">
      <c r="A226" s="1190"/>
      <c r="B226" s="1137"/>
      <c r="D226" s="1139"/>
      <c r="E226" s="1139"/>
      <c r="G226" s="1139"/>
      <c r="H226" s="1139"/>
      <c r="J226" s="1139"/>
      <c r="K226" s="1139"/>
    </row>
    <row r="227" spans="1:11" s="1138" customFormat="1">
      <c r="A227" s="1190"/>
      <c r="B227" s="1137"/>
      <c r="D227" s="1139"/>
      <c r="E227" s="1139"/>
      <c r="G227" s="1139"/>
      <c r="H227" s="1139"/>
      <c r="J227" s="1139"/>
      <c r="K227" s="1139"/>
    </row>
    <row r="228" spans="1:11" s="1138" customFormat="1">
      <c r="A228" s="1190"/>
      <c r="B228" s="1137"/>
      <c r="D228" s="1139"/>
      <c r="E228" s="1139"/>
      <c r="G228" s="1139"/>
      <c r="H228" s="1139"/>
      <c r="J228" s="1139"/>
      <c r="K228" s="1139"/>
    </row>
    <row r="229" spans="1:11" s="1138" customFormat="1">
      <c r="A229" s="1190"/>
      <c r="B229" s="1137"/>
      <c r="D229" s="1139"/>
      <c r="E229" s="1139"/>
      <c r="G229" s="1139"/>
      <c r="H229" s="1139"/>
      <c r="J229" s="1139"/>
      <c r="K229" s="1139"/>
    </row>
    <row r="230" spans="1:11" s="1138" customFormat="1">
      <c r="A230" s="1190"/>
      <c r="B230" s="1137"/>
      <c r="D230" s="1139"/>
      <c r="E230" s="1139"/>
      <c r="G230" s="1139"/>
      <c r="H230" s="1139"/>
      <c r="J230" s="1139"/>
      <c r="K230" s="1139"/>
    </row>
    <row r="231" spans="1:11" s="1138" customFormat="1">
      <c r="A231" s="1190"/>
      <c r="B231" s="1137"/>
      <c r="D231" s="1139"/>
      <c r="E231" s="1139"/>
      <c r="G231" s="1139"/>
      <c r="H231" s="1139"/>
      <c r="J231" s="1139"/>
      <c r="K231" s="1139"/>
    </row>
    <row r="232" spans="1:11" s="1138" customFormat="1">
      <c r="A232" s="1190"/>
      <c r="B232" s="1137"/>
      <c r="D232" s="1139"/>
      <c r="E232" s="1139"/>
      <c r="G232" s="1139"/>
      <c r="H232" s="1139"/>
      <c r="J232" s="1139"/>
      <c r="K232" s="1139"/>
    </row>
    <row r="233" spans="1:11" s="1138" customFormat="1">
      <c r="A233" s="1190"/>
      <c r="B233" s="1137"/>
      <c r="D233" s="1139"/>
      <c r="E233" s="1139"/>
      <c r="G233" s="1139"/>
      <c r="H233" s="1139"/>
      <c r="J233" s="1139"/>
      <c r="K233" s="1139"/>
    </row>
    <row r="234" spans="1:11" s="1138" customFormat="1">
      <c r="A234" s="1190"/>
      <c r="B234" s="1137"/>
      <c r="D234" s="1139"/>
      <c r="E234" s="1139"/>
      <c r="G234" s="1139"/>
      <c r="H234" s="1139"/>
      <c r="J234" s="1139"/>
      <c r="K234" s="1139"/>
    </row>
    <row r="235" spans="1:11" s="1138" customFormat="1">
      <c r="A235" s="1190"/>
      <c r="B235" s="1137"/>
      <c r="D235" s="1139"/>
      <c r="E235" s="1139"/>
      <c r="G235" s="1139"/>
      <c r="H235" s="1139"/>
      <c r="J235" s="1139"/>
      <c r="K235" s="1139"/>
    </row>
    <row r="236" spans="1:11" s="1138" customFormat="1">
      <c r="A236" s="1190"/>
      <c r="B236" s="1137"/>
      <c r="D236" s="1139"/>
      <c r="E236" s="1139"/>
      <c r="G236" s="1139"/>
      <c r="H236" s="1139"/>
      <c r="J236" s="1139"/>
      <c r="K236" s="1139"/>
    </row>
    <row r="237" spans="1:11" s="1138" customFormat="1">
      <c r="A237" s="1190"/>
      <c r="B237" s="1137"/>
      <c r="D237" s="1139"/>
      <c r="E237" s="1139"/>
      <c r="G237" s="1139"/>
      <c r="H237" s="1139"/>
      <c r="J237" s="1139"/>
      <c r="K237" s="1139"/>
    </row>
    <row r="238" spans="1:11" s="1138" customFormat="1">
      <c r="A238" s="1190"/>
      <c r="B238" s="1137"/>
      <c r="D238" s="1139"/>
      <c r="E238" s="1139"/>
      <c r="G238" s="1139"/>
      <c r="H238" s="1139"/>
      <c r="J238" s="1139"/>
      <c r="K238" s="1139"/>
    </row>
    <row r="239" spans="1:11" s="1138" customFormat="1">
      <c r="A239" s="1190"/>
      <c r="B239" s="1137"/>
      <c r="D239" s="1139"/>
      <c r="E239" s="1139"/>
      <c r="G239" s="1139"/>
      <c r="H239" s="1139"/>
      <c r="J239" s="1139"/>
      <c r="K239" s="1139"/>
    </row>
    <row r="240" spans="1:11" s="1138" customFormat="1">
      <c r="A240" s="1190"/>
      <c r="B240" s="1137"/>
      <c r="D240" s="1139"/>
      <c r="E240" s="1139"/>
      <c r="G240" s="1139"/>
      <c r="H240" s="1139"/>
      <c r="J240" s="1139"/>
      <c r="K240" s="1139"/>
    </row>
    <row r="241" spans="1:11" s="1138" customFormat="1">
      <c r="A241" s="1190"/>
      <c r="B241" s="1137"/>
      <c r="D241" s="1139"/>
      <c r="E241" s="1139"/>
      <c r="G241" s="1139"/>
      <c r="H241" s="1139"/>
      <c r="J241" s="1139"/>
      <c r="K241" s="1139"/>
    </row>
    <row r="242" spans="1:11" s="1138" customFormat="1">
      <c r="A242" s="1190"/>
      <c r="B242" s="1137"/>
      <c r="D242" s="1139"/>
      <c r="E242" s="1139"/>
      <c r="G242" s="1139"/>
      <c r="H242" s="1139"/>
      <c r="J242" s="1139"/>
      <c r="K242" s="1139"/>
    </row>
    <row r="243" spans="1:11" s="1138" customFormat="1">
      <c r="A243" s="1190"/>
      <c r="B243" s="1137"/>
      <c r="D243" s="1139"/>
      <c r="E243" s="1139"/>
      <c r="G243" s="1139"/>
      <c r="H243" s="1139"/>
      <c r="J243" s="1139"/>
      <c r="K243" s="1139"/>
    </row>
    <row r="244" spans="1:11" s="1138" customFormat="1">
      <c r="A244" s="1190"/>
      <c r="B244" s="1137"/>
      <c r="D244" s="1139"/>
      <c r="E244" s="1139"/>
      <c r="G244" s="1139"/>
      <c r="H244" s="1139"/>
      <c r="J244" s="1139"/>
      <c r="K244" s="1139"/>
    </row>
    <row r="245" spans="1:11" s="1138" customFormat="1">
      <c r="A245" s="1190"/>
      <c r="B245" s="1137"/>
      <c r="D245" s="1139"/>
      <c r="E245" s="1139"/>
      <c r="G245" s="1139"/>
      <c r="H245" s="1139"/>
      <c r="J245" s="1139"/>
      <c r="K245" s="1139"/>
    </row>
    <row r="246" spans="1:11" s="1138" customFormat="1">
      <c r="A246" s="1190"/>
      <c r="B246" s="1137"/>
      <c r="D246" s="1139"/>
      <c r="E246" s="1139"/>
      <c r="G246" s="1139"/>
      <c r="H246" s="1139"/>
      <c r="J246" s="1139"/>
      <c r="K246" s="1139"/>
    </row>
    <row r="247" spans="1:11" s="1138" customFormat="1">
      <c r="A247" s="1190"/>
      <c r="B247" s="1137"/>
      <c r="D247" s="1139"/>
      <c r="E247" s="1139"/>
      <c r="G247" s="1139"/>
      <c r="H247" s="1139"/>
      <c r="J247" s="1139"/>
      <c r="K247" s="1139"/>
    </row>
    <row r="248" spans="1:11" s="1138" customFormat="1">
      <c r="A248" s="1190"/>
      <c r="B248" s="1137"/>
      <c r="D248" s="1139"/>
      <c r="E248" s="1139"/>
      <c r="G248" s="1139"/>
      <c r="H248" s="1139"/>
      <c r="J248" s="1139"/>
      <c r="K248" s="1139"/>
    </row>
    <row r="249" spans="1:11" s="1138" customFormat="1">
      <c r="A249" s="1190"/>
      <c r="B249" s="1137"/>
      <c r="D249" s="1139"/>
      <c r="E249" s="1139"/>
      <c r="G249" s="1139"/>
      <c r="H249" s="1139"/>
      <c r="J249" s="1139"/>
      <c r="K249" s="1139"/>
    </row>
    <row r="250" spans="1:11" s="1138" customFormat="1">
      <c r="A250" s="1190"/>
      <c r="B250" s="1137"/>
      <c r="D250" s="1139"/>
      <c r="E250" s="1139"/>
      <c r="G250" s="1139"/>
      <c r="H250" s="1139"/>
      <c r="J250" s="1139"/>
      <c r="K250" s="1139"/>
    </row>
    <row r="251" spans="1:11" s="1138" customFormat="1">
      <c r="A251" s="1190"/>
      <c r="B251" s="1137"/>
      <c r="D251" s="1139"/>
      <c r="E251" s="1139"/>
      <c r="G251" s="1139"/>
      <c r="H251" s="1139"/>
      <c r="J251" s="1139"/>
      <c r="K251" s="1139"/>
    </row>
    <row r="252" spans="1:11" s="1138" customFormat="1">
      <c r="A252" s="1190"/>
      <c r="B252" s="1137"/>
      <c r="D252" s="1139"/>
      <c r="E252" s="1139"/>
      <c r="G252" s="1139"/>
      <c r="H252" s="1139"/>
      <c r="J252" s="1139"/>
      <c r="K252" s="1139"/>
    </row>
    <row r="253" spans="1:11" s="1138" customFormat="1">
      <c r="A253" s="1190"/>
      <c r="B253" s="1137"/>
      <c r="D253" s="1139"/>
      <c r="E253" s="1139"/>
      <c r="G253" s="1139"/>
      <c r="H253" s="1139"/>
      <c r="J253" s="1139"/>
      <c r="K253" s="1139"/>
    </row>
    <row r="254" spans="1:11" s="1138" customFormat="1">
      <c r="A254" s="1190"/>
      <c r="B254" s="1137"/>
      <c r="D254" s="1139"/>
      <c r="E254" s="1139"/>
      <c r="G254" s="1139"/>
      <c r="H254" s="1139"/>
      <c r="J254" s="1139"/>
      <c r="K254" s="1139"/>
    </row>
    <row r="255" spans="1:11" s="1138" customFormat="1">
      <c r="A255" s="1190"/>
      <c r="B255" s="1137"/>
      <c r="D255" s="1139"/>
      <c r="E255" s="1139"/>
      <c r="G255" s="1139"/>
      <c r="H255" s="1139"/>
      <c r="J255" s="1139"/>
      <c r="K255" s="1139"/>
    </row>
    <row r="256" spans="1:11" s="1138" customFormat="1">
      <c r="A256" s="1190"/>
      <c r="B256" s="1137"/>
      <c r="D256" s="1139"/>
      <c r="E256" s="1139"/>
      <c r="G256" s="1139"/>
      <c r="H256" s="1139"/>
      <c r="J256" s="1139"/>
      <c r="K256" s="1139"/>
    </row>
    <row r="257" spans="1:11" s="1138" customFormat="1">
      <c r="A257" s="1190"/>
      <c r="B257" s="1137"/>
      <c r="D257" s="1139"/>
      <c r="E257" s="1139"/>
      <c r="G257" s="1139"/>
      <c r="H257" s="1139"/>
      <c r="J257" s="1139"/>
      <c r="K257" s="1139"/>
    </row>
    <row r="258" spans="1:11" s="1138" customFormat="1">
      <c r="A258" s="1190"/>
      <c r="B258" s="1137"/>
      <c r="D258" s="1139"/>
      <c r="E258" s="1139"/>
      <c r="G258" s="1139"/>
      <c r="H258" s="1139"/>
      <c r="J258" s="1139"/>
      <c r="K258" s="1139"/>
    </row>
    <row r="259" spans="1:11" s="1138" customFormat="1">
      <c r="A259" s="1190"/>
      <c r="B259" s="1137"/>
      <c r="D259" s="1139"/>
      <c r="E259" s="1139"/>
      <c r="G259" s="1139"/>
      <c r="H259" s="1139"/>
      <c r="J259" s="1139"/>
      <c r="K259" s="1139"/>
    </row>
    <row r="260" spans="1:11" s="1138" customFormat="1">
      <c r="A260" s="1190"/>
      <c r="B260" s="1137"/>
      <c r="D260" s="1139"/>
      <c r="E260" s="1139"/>
      <c r="G260" s="1139"/>
      <c r="H260" s="1139"/>
      <c r="J260" s="1139"/>
      <c r="K260" s="1139"/>
    </row>
    <row r="261" spans="1:11" s="1138" customFormat="1">
      <c r="A261" s="1190"/>
      <c r="B261" s="1137"/>
      <c r="D261" s="1139"/>
      <c r="E261" s="1139"/>
      <c r="G261" s="1139"/>
      <c r="H261" s="1139"/>
      <c r="J261" s="1139"/>
      <c r="K261" s="1139"/>
    </row>
    <row r="262" spans="1:11" s="1138" customFormat="1">
      <c r="A262" s="1190"/>
      <c r="B262" s="1137"/>
      <c r="D262" s="1139"/>
      <c r="E262" s="1139"/>
      <c r="G262" s="1139"/>
      <c r="H262" s="1139"/>
      <c r="J262" s="1139"/>
      <c r="K262" s="1139"/>
    </row>
    <row r="263" spans="1:11" s="1138" customFormat="1">
      <c r="A263" s="1190"/>
      <c r="B263" s="1137"/>
      <c r="D263" s="1139"/>
      <c r="E263" s="1139"/>
      <c r="G263" s="1139"/>
      <c r="H263" s="1139"/>
      <c r="J263" s="1139"/>
      <c r="K263" s="1139"/>
    </row>
    <row r="264" spans="1:11" s="1138" customFormat="1">
      <c r="A264" s="1190"/>
      <c r="B264" s="1137"/>
      <c r="D264" s="1139"/>
      <c r="E264" s="1139"/>
      <c r="G264" s="1139"/>
      <c r="H264" s="1139"/>
      <c r="J264" s="1139"/>
      <c r="K264" s="1139"/>
    </row>
    <row r="265" spans="1:11" s="1138" customFormat="1">
      <c r="A265" s="1190"/>
      <c r="B265" s="1137"/>
      <c r="D265" s="1139"/>
      <c r="E265" s="1139"/>
      <c r="G265" s="1139"/>
      <c r="H265" s="1139"/>
      <c r="J265" s="1139"/>
      <c r="K265" s="1139"/>
    </row>
    <row r="266" spans="1:11" s="1138" customFormat="1">
      <c r="A266" s="1190"/>
      <c r="B266" s="1137"/>
      <c r="D266" s="1139"/>
      <c r="E266" s="1139"/>
      <c r="G266" s="1139"/>
      <c r="H266" s="1139"/>
      <c r="J266" s="1139"/>
      <c r="K266" s="1139"/>
    </row>
    <row r="267" spans="1:11" s="1138" customFormat="1">
      <c r="A267" s="1190"/>
      <c r="B267" s="1137"/>
      <c r="D267" s="1139"/>
      <c r="E267" s="1139"/>
      <c r="G267" s="1139"/>
      <c r="H267" s="1139"/>
      <c r="J267" s="1139"/>
      <c r="K267" s="1139"/>
    </row>
    <row r="268" spans="1:11" s="1138" customFormat="1">
      <c r="A268" s="1190"/>
      <c r="B268" s="1137"/>
      <c r="D268" s="1139"/>
      <c r="E268" s="1139"/>
      <c r="G268" s="1139"/>
      <c r="H268" s="1139"/>
      <c r="J268" s="1139"/>
      <c r="K268" s="1139"/>
    </row>
    <row r="269" spans="1:11" s="1138" customFormat="1">
      <c r="A269" s="1190"/>
      <c r="B269" s="1137"/>
      <c r="D269" s="1139"/>
      <c r="E269" s="1139"/>
      <c r="G269" s="1139"/>
      <c r="H269" s="1139"/>
      <c r="J269" s="1139"/>
      <c r="K269" s="1139"/>
    </row>
    <row r="270" spans="1:11" s="1138" customFormat="1">
      <c r="A270" s="1190"/>
      <c r="B270" s="1137"/>
      <c r="D270" s="1139"/>
      <c r="E270" s="1139"/>
      <c r="G270" s="1139"/>
      <c r="H270" s="1139"/>
      <c r="J270" s="1139"/>
      <c r="K270" s="1139"/>
    </row>
    <row r="271" spans="1:11" s="1138" customFormat="1">
      <c r="A271" s="1190"/>
      <c r="B271" s="1137"/>
      <c r="D271" s="1139"/>
      <c r="E271" s="1139"/>
      <c r="G271" s="1139"/>
      <c r="H271" s="1139"/>
      <c r="J271" s="1139"/>
      <c r="K271" s="1139"/>
    </row>
    <row r="272" spans="1:11" s="1138" customFormat="1">
      <c r="A272" s="1190"/>
      <c r="B272" s="1137"/>
      <c r="D272" s="1139"/>
      <c r="E272" s="1139"/>
      <c r="G272" s="1139"/>
      <c r="H272" s="1139"/>
      <c r="J272" s="1139"/>
      <c r="K272" s="1139"/>
    </row>
    <row r="273" spans="1:11" s="1138" customFormat="1">
      <c r="A273" s="1190"/>
      <c r="B273" s="1137"/>
      <c r="D273" s="1139"/>
      <c r="E273" s="1139"/>
      <c r="G273" s="1139"/>
      <c r="H273" s="1139"/>
      <c r="J273" s="1139"/>
      <c r="K273" s="1139"/>
    </row>
    <row r="274" spans="1:11" s="1138" customFormat="1">
      <c r="A274" s="1190"/>
      <c r="B274" s="1137"/>
      <c r="D274" s="1139"/>
      <c r="E274" s="1139"/>
      <c r="G274" s="1139"/>
      <c r="H274" s="1139"/>
      <c r="J274" s="1139"/>
      <c r="K274" s="1139"/>
    </row>
    <row r="275" spans="1:11" s="1138" customFormat="1">
      <c r="A275" s="1190"/>
      <c r="B275" s="1137"/>
      <c r="D275" s="1139"/>
      <c r="E275" s="1139"/>
      <c r="G275" s="1139"/>
      <c r="H275" s="1139"/>
      <c r="J275" s="1139"/>
      <c r="K275" s="1139"/>
    </row>
    <row r="276" spans="1:11" s="1138" customFormat="1">
      <c r="A276" s="1190"/>
      <c r="B276" s="1137"/>
      <c r="D276" s="1139"/>
      <c r="E276" s="1139"/>
      <c r="G276" s="1139"/>
      <c r="H276" s="1139"/>
      <c r="J276" s="1139"/>
      <c r="K276" s="1139"/>
    </row>
    <row r="277" spans="1:11" s="1138" customFormat="1">
      <c r="A277" s="1190"/>
      <c r="B277" s="1137"/>
      <c r="D277" s="1139"/>
      <c r="E277" s="1139"/>
      <c r="G277" s="1139"/>
      <c r="H277" s="1139"/>
      <c r="J277" s="1139"/>
      <c r="K277" s="1139"/>
    </row>
    <row r="278" spans="1:11" s="1138" customFormat="1">
      <c r="A278" s="1190"/>
      <c r="B278" s="1137"/>
      <c r="D278" s="1139"/>
      <c r="E278" s="1139"/>
      <c r="G278" s="1139"/>
      <c r="H278" s="1139"/>
      <c r="J278" s="1139"/>
      <c r="K278" s="1139"/>
    </row>
    <row r="279" spans="1:11" s="1138" customFormat="1">
      <c r="A279" s="1190"/>
      <c r="B279" s="1137"/>
      <c r="D279" s="1139"/>
      <c r="E279" s="1139"/>
      <c r="G279" s="1139"/>
      <c r="H279" s="1139"/>
      <c r="J279" s="1139"/>
      <c r="K279" s="1139"/>
    </row>
    <row r="280" spans="1:11" s="1138" customFormat="1">
      <c r="A280" s="1190"/>
      <c r="B280" s="1137"/>
      <c r="D280" s="1139"/>
      <c r="E280" s="1139"/>
      <c r="G280" s="1139"/>
      <c r="H280" s="1139"/>
      <c r="J280" s="1139"/>
      <c r="K280" s="1139"/>
    </row>
    <row r="281" spans="1:11" s="1138" customFormat="1">
      <c r="A281" s="1190"/>
      <c r="B281" s="1137"/>
      <c r="D281" s="1139"/>
      <c r="E281" s="1139"/>
      <c r="G281" s="1139"/>
      <c r="H281" s="1139"/>
      <c r="J281" s="1139"/>
      <c r="K281" s="1139"/>
    </row>
    <row r="282" spans="1:11" s="1138" customFormat="1">
      <c r="A282" s="1190"/>
      <c r="B282" s="1137"/>
      <c r="D282" s="1139"/>
      <c r="E282" s="1139"/>
      <c r="G282" s="1139"/>
      <c r="H282" s="1139"/>
      <c r="J282" s="1139"/>
      <c r="K282" s="1139"/>
    </row>
    <row r="283" spans="1:11" s="1138" customFormat="1">
      <c r="A283" s="1190"/>
      <c r="B283" s="1137"/>
      <c r="D283" s="1139"/>
      <c r="E283" s="1139"/>
      <c r="G283" s="1139"/>
      <c r="H283" s="1139"/>
      <c r="J283" s="1139"/>
      <c r="K283" s="1139"/>
    </row>
    <row r="284" spans="1:11" s="1138" customFormat="1">
      <c r="A284" s="1190"/>
      <c r="B284" s="1137"/>
      <c r="D284" s="1139"/>
      <c r="E284" s="1139"/>
      <c r="G284" s="1139"/>
      <c r="H284" s="1139"/>
      <c r="J284" s="1139"/>
      <c r="K284" s="1139"/>
    </row>
    <row r="285" spans="1:11" s="1138" customFormat="1">
      <c r="A285" s="1190"/>
      <c r="B285" s="1137"/>
      <c r="D285" s="1139"/>
      <c r="E285" s="1139"/>
      <c r="G285" s="1139"/>
      <c r="H285" s="1139"/>
      <c r="J285" s="1139"/>
      <c r="K285" s="1139"/>
    </row>
    <row r="286" spans="1:11" s="1138" customFormat="1">
      <c r="A286" s="1190"/>
      <c r="B286" s="1137"/>
      <c r="D286" s="1139"/>
      <c r="E286" s="1139"/>
      <c r="G286" s="1139"/>
      <c r="H286" s="1139"/>
      <c r="J286" s="1139"/>
      <c r="K286" s="1139"/>
    </row>
    <row r="287" spans="1:11" s="1138" customFormat="1">
      <c r="A287" s="1190"/>
      <c r="B287" s="1137"/>
      <c r="D287" s="1139"/>
      <c r="E287" s="1139"/>
      <c r="G287" s="1139"/>
      <c r="H287" s="1139"/>
      <c r="J287" s="1139"/>
      <c r="K287" s="1139"/>
    </row>
    <row r="288" spans="1:11" s="1138" customFormat="1">
      <c r="A288" s="1190"/>
      <c r="B288" s="1137"/>
      <c r="D288" s="1139"/>
      <c r="E288" s="1139"/>
      <c r="G288" s="1139"/>
      <c r="H288" s="1139"/>
      <c r="J288" s="1139"/>
      <c r="K288" s="1139"/>
    </row>
    <row r="289" spans="1:11" s="1138" customFormat="1">
      <c r="A289" s="1190"/>
      <c r="B289" s="1137"/>
      <c r="D289" s="1139"/>
      <c r="E289" s="1139"/>
      <c r="G289" s="1139"/>
      <c r="H289" s="1139"/>
      <c r="J289" s="1139"/>
      <c r="K289" s="1139"/>
    </row>
    <row r="290" spans="1:11" s="1138" customFormat="1">
      <c r="A290" s="1190"/>
      <c r="B290" s="1137"/>
      <c r="D290" s="1139"/>
      <c r="E290" s="1139"/>
      <c r="G290" s="1139"/>
      <c r="H290" s="1139"/>
      <c r="J290" s="1139"/>
      <c r="K290" s="1139"/>
    </row>
    <row r="291" spans="1:11" s="1138" customFormat="1">
      <c r="A291" s="1190"/>
      <c r="B291" s="1137"/>
      <c r="D291" s="1139"/>
      <c r="E291" s="1139"/>
      <c r="G291" s="1139"/>
      <c r="H291" s="1139"/>
      <c r="J291" s="1139"/>
      <c r="K291" s="1139"/>
    </row>
    <row r="292" spans="1:11" s="1138" customFormat="1">
      <c r="A292" s="1190"/>
      <c r="B292" s="1137"/>
      <c r="D292" s="1139"/>
      <c r="E292" s="1139"/>
      <c r="G292" s="1139"/>
      <c r="H292" s="1139"/>
      <c r="J292" s="1139"/>
      <c r="K292" s="1139"/>
    </row>
    <row r="293" spans="1:11" s="1138" customFormat="1">
      <c r="A293" s="1190"/>
      <c r="B293" s="1137"/>
      <c r="D293" s="1139"/>
      <c r="E293" s="1139"/>
      <c r="G293" s="1139"/>
      <c r="H293" s="1139"/>
      <c r="J293" s="1139"/>
      <c r="K293" s="1139"/>
    </row>
    <row r="294" spans="1:11" s="1138" customFormat="1">
      <c r="A294" s="1190"/>
      <c r="B294" s="1137"/>
      <c r="D294" s="1139"/>
      <c r="E294" s="1139"/>
      <c r="G294" s="1139"/>
      <c r="H294" s="1139"/>
      <c r="J294" s="1139"/>
      <c r="K294" s="1139"/>
    </row>
    <row r="295" spans="1:11" s="1138" customFormat="1">
      <c r="A295" s="1190"/>
      <c r="B295" s="1137"/>
      <c r="D295" s="1139"/>
      <c r="E295" s="1139"/>
      <c r="G295" s="1139"/>
      <c r="H295" s="1139"/>
      <c r="J295" s="1139"/>
      <c r="K295" s="1139"/>
    </row>
    <row r="296" spans="1:11" s="1138" customFormat="1">
      <c r="A296" s="1190"/>
      <c r="B296" s="1137"/>
      <c r="D296" s="1139"/>
      <c r="E296" s="1139"/>
      <c r="G296" s="1139"/>
      <c r="H296" s="1139"/>
      <c r="J296" s="1139"/>
      <c r="K296" s="1139"/>
    </row>
    <row r="297" spans="1:11" s="1138" customFormat="1">
      <c r="A297" s="1190"/>
      <c r="B297" s="1137"/>
      <c r="D297" s="1139"/>
      <c r="E297" s="1139"/>
      <c r="G297" s="1139"/>
      <c r="H297" s="1139"/>
      <c r="J297" s="1139"/>
      <c r="K297" s="1139"/>
    </row>
    <row r="298" spans="1:11" s="1138" customFormat="1">
      <c r="A298" s="1190"/>
      <c r="B298" s="1137"/>
      <c r="D298" s="1139"/>
      <c r="E298" s="1139"/>
      <c r="G298" s="1139"/>
      <c r="H298" s="1139"/>
      <c r="J298" s="1139"/>
      <c r="K298" s="1139"/>
    </row>
    <row r="299" spans="1:11" s="1138" customFormat="1">
      <c r="A299" s="1190"/>
      <c r="B299" s="1137"/>
      <c r="D299" s="1139"/>
      <c r="E299" s="1139"/>
      <c r="G299" s="1139"/>
      <c r="H299" s="1139"/>
      <c r="J299" s="1139"/>
      <c r="K299" s="1139"/>
    </row>
    <row r="300" spans="1:11" s="1138" customFormat="1">
      <c r="A300" s="1190"/>
      <c r="B300" s="1137"/>
      <c r="D300" s="1139"/>
      <c r="E300" s="1139"/>
      <c r="G300" s="1139"/>
      <c r="H300" s="1139"/>
      <c r="J300" s="1139"/>
      <c r="K300" s="1139"/>
    </row>
    <row r="301" spans="1:11" s="1138" customFormat="1">
      <c r="A301" s="1190"/>
      <c r="B301" s="1137"/>
      <c r="D301" s="1139"/>
      <c r="E301" s="1139"/>
      <c r="G301" s="1139"/>
      <c r="H301" s="1139"/>
      <c r="J301" s="1139"/>
      <c r="K301" s="1139"/>
    </row>
    <row r="302" spans="1:11" s="1138" customFormat="1">
      <c r="A302" s="1190"/>
      <c r="B302" s="1137"/>
      <c r="D302" s="1139"/>
      <c r="E302" s="1139"/>
      <c r="G302" s="1139"/>
      <c r="H302" s="1139"/>
      <c r="J302" s="1139"/>
      <c r="K302" s="1139"/>
    </row>
    <row r="303" spans="1:11" s="1138" customFormat="1">
      <c r="A303" s="1190"/>
      <c r="B303" s="1137"/>
      <c r="D303" s="1139"/>
      <c r="E303" s="1139"/>
      <c r="G303" s="1139"/>
      <c r="H303" s="1139"/>
      <c r="J303" s="1139"/>
      <c r="K303" s="1139"/>
    </row>
    <row r="304" spans="1:11" s="1138" customFormat="1">
      <c r="A304" s="1190"/>
      <c r="B304" s="1137"/>
      <c r="D304" s="1139"/>
      <c r="E304" s="1139"/>
      <c r="G304" s="1139"/>
      <c r="H304" s="1139"/>
      <c r="J304" s="1139"/>
      <c r="K304" s="1139"/>
    </row>
    <row r="305" spans="1:11" s="1138" customFormat="1">
      <c r="A305" s="1190"/>
      <c r="B305" s="1137"/>
      <c r="D305" s="1139"/>
      <c r="E305" s="1139"/>
      <c r="G305" s="1139"/>
      <c r="H305" s="1139"/>
      <c r="J305" s="1139"/>
      <c r="K305" s="1139"/>
    </row>
    <row r="306" spans="1:11" s="1138" customFormat="1">
      <c r="A306" s="1190"/>
      <c r="B306" s="1137"/>
      <c r="D306" s="1139"/>
      <c r="E306" s="1139"/>
      <c r="G306" s="1139"/>
      <c r="H306" s="1139"/>
      <c r="J306" s="1139"/>
      <c r="K306" s="1139"/>
    </row>
    <row r="307" spans="1:11" s="1138" customFormat="1">
      <c r="A307" s="1190"/>
      <c r="B307" s="1137"/>
      <c r="D307" s="1139"/>
      <c r="E307" s="1139"/>
      <c r="G307" s="1139"/>
      <c r="H307" s="1139"/>
      <c r="J307" s="1139"/>
      <c r="K307" s="1139"/>
    </row>
    <row r="308" spans="1:11" s="1138" customFormat="1">
      <c r="A308" s="1190"/>
      <c r="B308" s="1137"/>
      <c r="D308" s="1139"/>
      <c r="E308" s="1139"/>
      <c r="G308" s="1139"/>
      <c r="H308" s="1139"/>
      <c r="J308" s="1139"/>
      <c r="K308" s="1139"/>
    </row>
    <row r="309" spans="1:11" s="1138" customFormat="1">
      <c r="A309" s="1190"/>
      <c r="B309" s="1137"/>
      <c r="D309" s="1139"/>
      <c r="E309" s="1139"/>
      <c r="G309" s="1139"/>
      <c r="H309" s="1139"/>
      <c r="J309" s="1139"/>
      <c r="K309" s="1139"/>
    </row>
    <row r="310" spans="1:11" s="1138" customFormat="1">
      <c r="A310" s="1190"/>
      <c r="B310" s="1137"/>
      <c r="D310" s="1139"/>
      <c r="E310" s="1139"/>
      <c r="G310" s="1139"/>
      <c r="H310" s="1139"/>
      <c r="J310" s="1139"/>
      <c r="K310" s="1139"/>
    </row>
    <row r="311" spans="1:11" s="1138" customFormat="1">
      <c r="A311" s="1190"/>
      <c r="B311" s="1137"/>
      <c r="D311" s="1139"/>
      <c r="E311" s="1139"/>
      <c r="G311" s="1139"/>
      <c r="H311" s="1139"/>
      <c r="J311" s="1139"/>
      <c r="K311" s="1139"/>
    </row>
    <row r="312" spans="1:11" s="1138" customFormat="1">
      <c r="A312" s="1190"/>
      <c r="B312" s="1137"/>
      <c r="D312" s="1139"/>
      <c r="E312" s="1139"/>
      <c r="G312" s="1139"/>
      <c r="H312" s="1139"/>
      <c r="J312" s="1139"/>
      <c r="K312" s="1139"/>
    </row>
    <row r="313" spans="1:11" s="1138" customFormat="1">
      <c r="A313" s="1190"/>
      <c r="B313" s="1137"/>
      <c r="D313" s="1139"/>
      <c r="E313" s="1139"/>
      <c r="G313" s="1139"/>
      <c r="H313" s="1139"/>
      <c r="J313" s="1139"/>
      <c r="K313" s="1139"/>
    </row>
    <row r="314" spans="1:11" s="1138" customFormat="1">
      <c r="A314" s="1190"/>
      <c r="B314" s="1137"/>
      <c r="D314" s="1139"/>
      <c r="E314" s="1139"/>
      <c r="G314" s="1139"/>
      <c r="H314" s="1139"/>
      <c r="J314" s="1139"/>
      <c r="K314" s="1139"/>
    </row>
    <row r="315" spans="1:11" s="1138" customFormat="1">
      <c r="A315" s="1190"/>
      <c r="B315" s="1137"/>
      <c r="D315" s="1139"/>
      <c r="E315" s="1139"/>
      <c r="G315" s="1139"/>
      <c r="H315" s="1139"/>
      <c r="J315" s="1139"/>
      <c r="K315" s="1139"/>
    </row>
    <row r="316" spans="1:11" s="1138" customFormat="1">
      <c r="A316" s="1190"/>
      <c r="B316" s="1137"/>
      <c r="D316" s="1139"/>
      <c r="E316" s="1139"/>
      <c r="G316" s="1139"/>
      <c r="H316" s="1139"/>
      <c r="J316" s="1139"/>
      <c r="K316" s="1139"/>
    </row>
    <row r="317" spans="1:11" s="1138" customFormat="1">
      <c r="A317" s="1190"/>
      <c r="B317" s="1137"/>
      <c r="D317" s="1139"/>
      <c r="E317" s="1139"/>
      <c r="G317" s="1139"/>
      <c r="H317" s="1139"/>
      <c r="J317" s="1139"/>
      <c r="K317" s="1139"/>
    </row>
    <row r="318" spans="1:11" s="1138" customFormat="1">
      <c r="A318" s="1190"/>
      <c r="B318" s="1137"/>
      <c r="D318" s="1139"/>
      <c r="E318" s="1139"/>
      <c r="G318" s="1139"/>
      <c r="H318" s="1139"/>
      <c r="J318" s="1139"/>
      <c r="K318" s="1139"/>
    </row>
    <row r="319" spans="1:11" s="1138" customFormat="1">
      <c r="A319" s="1190"/>
      <c r="B319" s="1137"/>
      <c r="D319" s="1139"/>
      <c r="E319" s="1139"/>
      <c r="G319" s="1139"/>
      <c r="H319" s="1139"/>
      <c r="J319" s="1139"/>
      <c r="K319" s="1139"/>
    </row>
    <row r="320" spans="1:11" s="1138" customFormat="1">
      <c r="A320" s="1190"/>
      <c r="B320" s="1137"/>
      <c r="D320" s="1139"/>
      <c r="E320" s="1139"/>
      <c r="G320" s="1139"/>
      <c r="H320" s="1139"/>
      <c r="J320" s="1139"/>
      <c r="K320" s="1139"/>
    </row>
    <row r="321" spans="1:11" s="1138" customFormat="1">
      <c r="A321" s="1190"/>
      <c r="B321" s="1137"/>
      <c r="D321" s="1139"/>
      <c r="E321" s="1139"/>
      <c r="G321" s="1139"/>
      <c r="H321" s="1139"/>
      <c r="J321" s="1139"/>
      <c r="K321" s="1139"/>
    </row>
    <row r="322" spans="1:11" s="1138" customFormat="1">
      <c r="A322" s="1190"/>
      <c r="B322" s="1137"/>
      <c r="D322" s="1139"/>
      <c r="E322" s="1139"/>
      <c r="G322" s="1139"/>
      <c r="H322" s="1139"/>
      <c r="J322" s="1139"/>
      <c r="K322" s="1139"/>
    </row>
    <row r="323" spans="1:11" s="1138" customFormat="1">
      <c r="A323" s="1190"/>
      <c r="B323" s="1137"/>
      <c r="D323" s="1139"/>
      <c r="E323" s="1139"/>
      <c r="G323" s="1139"/>
      <c r="H323" s="1139"/>
      <c r="J323" s="1139"/>
      <c r="K323" s="1139"/>
    </row>
    <row r="324" spans="1:11" s="1138" customFormat="1">
      <c r="A324" s="1190"/>
      <c r="B324" s="1137"/>
      <c r="D324" s="1139"/>
      <c r="E324" s="1139"/>
      <c r="G324" s="1139"/>
      <c r="H324" s="1139"/>
      <c r="J324" s="1139"/>
      <c r="K324" s="1139"/>
    </row>
    <row r="325" spans="1:11" s="1138" customFormat="1">
      <c r="A325" s="1190"/>
      <c r="B325" s="1137"/>
      <c r="D325" s="1139"/>
      <c r="E325" s="1139"/>
      <c r="G325" s="1139"/>
      <c r="H325" s="1139"/>
      <c r="J325" s="1139"/>
      <c r="K325" s="1139"/>
    </row>
    <row r="326" spans="1:11" s="1138" customFormat="1">
      <c r="A326" s="1190"/>
      <c r="B326" s="1137"/>
      <c r="D326" s="1139"/>
      <c r="E326" s="1139"/>
      <c r="G326" s="1139"/>
      <c r="H326" s="1139"/>
      <c r="J326" s="1139"/>
      <c r="K326" s="1139"/>
    </row>
    <row r="327" spans="1:11" s="1138" customFormat="1">
      <c r="A327" s="1190"/>
      <c r="B327" s="1137"/>
      <c r="D327" s="1139"/>
      <c r="E327" s="1139"/>
      <c r="G327" s="1139"/>
      <c r="H327" s="1139"/>
      <c r="J327" s="1139"/>
      <c r="K327" s="1139"/>
    </row>
    <row r="328" spans="1:11" s="1138" customFormat="1">
      <c r="A328" s="1190"/>
      <c r="B328" s="1137"/>
      <c r="D328" s="1139"/>
      <c r="E328" s="1139"/>
      <c r="G328" s="1139"/>
      <c r="H328" s="1139"/>
      <c r="J328" s="1139"/>
      <c r="K328" s="1139"/>
    </row>
    <row r="329" spans="1:11" s="1138" customFormat="1">
      <c r="A329" s="1190"/>
      <c r="B329" s="1137"/>
      <c r="D329" s="1139"/>
      <c r="E329" s="1139"/>
      <c r="G329" s="1139"/>
      <c r="H329" s="1139"/>
      <c r="J329" s="1139"/>
      <c r="K329" s="1139"/>
    </row>
    <row r="330" spans="1:11" s="1138" customFormat="1">
      <c r="A330" s="1190"/>
      <c r="B330" s="1137"/>
      <c r="D330" s="1139"/>
      <c r="E330" s="1139"/>
      <c r="G330" s="1139"/>
      <c r="H330" s="1139"/>
      <c r="J330" s="1139"/>
      <c r="K330" s="1139"/>
    </row>
    <row r="331" spans="1:11" s="1138" customFormat="1">
      <c r="A331" s="1190"/>
      <c r="B331" s="1137"/>
      <c r="D331" s="1139"/>
      <c r="E331" s="1139"/>
      <c r="G331" s="1139"/>
      <c r="H331" s="1139"/>
      <c r="J331" s="1139"/>
      <c r="K331" s="1139"/>
    </row>
    <row r="332" spans="1:11" s="1138" customFormat="1">
      <c r="A332" s="1190"/>
      <c r="B332" s="1137"/>
      <c r="D332" s="1139"/>
      <c r="E332" s="1139"/>
      <c r="G332" s="1139"/>
      <c r="H332" s="1139"/>
      <c r="J332" s="1139"/>
      <c r="K332" s="1139"/>
    </row>
    <row r="333" spans="1:11" s="1138" customFormat="1">
      <c r="A333" s="1190"/>
      <c r="B333" s="1137"/>
      <c r="D333" s="1139"/>
      <c r="E333" s="1139"/>
      <c r="G333" s="1139"/>
      <c r="H333" s="1139"/>
      <c r="J333" s="1139"/>
      <c r="K333" s="1139"/>
    </row>
    <row r="334" spans="1:11" s="1138" customFormat="1">
      <c r="A334" s="1190"/>
      <c r="B334" s="1137"/>
      <c r="D334" s="1139"/>
      <c r="E334" s="1139"/>
      <c r="G334" s="1139"/>
      <c r="H334" s="1139"/>
      <c r="J334" s="1139"/>
      <c r="K334" s="1139"/>
    </row>
    <row r="335" spans="1:11" s="1138" customFormat="1">
      <c r="A335" s="1190"/>
      <c r="B335" s="1137"/>
      <c r="D335" s="1139"/>
      <c r="E335" s="1139"/>
      <c r="G335" s="1139"/>
      <c r="H335" s="1139"/>
      <c r="J335" s="1139"/>
      <c r="K335" s="1139"/>
    </row>
    <row r="336" spans="1:11" s="1138" customFormat="1">
      <c r="A336" s="1190"/>
      <c r="B336" s="1137"/>
      <c r="D336" s="1139"/>
      <c r="E336" s="1139"/>
      <c r="G336" s="1139"/>
      <c r="H336" s="1139"/>
      <c r="J336" s="1139"/>
      <c r="K336" s="1139"/>
    </row>
    <row r="337" spans="1:11" s="1138" customFormat="1">
      <c r="A337" s="1190"/>
      <c r="B337" s="1137"/>
      <c r="D337" s="1139"/>
      <c r="E337" s="1139"/>
      <c r="G337" s="1139"/>
      <c r="H337" s="1139"/>
      <c r="J337" s="1139"/>
      <c r="K337" s="1139"/>
    </row>
    <row r="338" spans="1:11" s="1138" customFormat="1">
      <c r="A338" s="1190"/>
      <c r="B338" s="1137"/>
      <c r="D338" s="1139"/>
      <c r="E338" s="1139"/>
      <c r="G338" s="1139"/>
      <c r="H338" s="1139"/>
      <c r="J338" s="1139"/>
      <c r="K338" s="1139"/>
    </row>
    <row r="339" spans="1:11" s="1138" customFormat="1">
      <c r="A339" s="1190"/>
      <c r="B339" s="1137"/>
      <c r="D339" s="1139"/>
      <c r="E339" s="1139"/>
      <c r="G339" s="1139"/>
      <c r="H339" s="1139"/>
      <c r="J339" s="1139"/>
      <c r="K339" s="1139"/>
    </row>
    <row r="340" spans="1:11" s="1138" customFormat="1">
      <c r="A340" s="1190"/>
      <c r="B340" s="1137"/>
      <c r="D340" s="1139"/>
      <c r="E340" s="1139"/>
      <c r="G340" s="1139"/>
      <c r="H340" s="1139"/>
      <c r="J340" s="1139"/>
      <c r="K340" s="1139"/>
    </row>
    <row r="341" spans="1:11" s="1138" customFormat="1">
      <c r="A341" s="1190"/>
      <c r="B341" s="1137"/>
      <c r="D341" s="1139"/>
      <c r="E341" s="1139"/>
      <c r="G341" s="1139"/>
      <c r="H341" s="1139"/>
      <c r="J341" s="1139"/>
      <c r="K341" s="1139"/>
    </row>
    <row r="342" spans="1:11" s="1138" customFormat="1">
      <c r="A342" s="1190"/>
      <c r="B342" s="1137"/>
      <c r="D342" s="1139"/>
      <c r="E342" s="1139"/>
      <c r="G342" s="1139"/>
      <c r="H342" s="1139"/>
      <c r="J342" s="1139"/>
      <c r="K342" s="1139"/>
    </row>
    <row r="343" spans="1:11" s="1138" customFormat="1">
      <c r="A343" s="1190"/>
      <c r="B343" s="1137"/>
      <c r="D343" s="1139"/>
      <c r="E343" s="1139"/>
      <c r="G343" s="1139"/>
      <c r="H343" s="1139"/>
      <c r="J343" s="1139"/>
      <c r="K343" s="1139"/>
    </row>
    <row r="344" spans="1:11" s="1138" customFormat="1">
      <c r="A344" s="1190"/>
      <c r="B344" s="1137"/>
      <c r="D344" s="1139"/>
      <c r="E344" s="1139"/>
      <c r="G344" s="1139"/>
      <c r="H344" s="1139"/>
      <c r="J344" s="1139"/>
      <c r="K344" s="1139"/>
    </row>
    <row r="345" spans="1:11" s="1138" customFormat="1">
      <c r="A345" s="1190"/>
      <c r="B345" s="1137"/>
      <c r="D345" s="1139"/>
      <c r="E345" s="1139"/>
      <c r="G345" s="1139"/>
      <c r="H345" s="1139"/>
      <c r="J345" s="1139"/>
      <c r="K345" s="1139"/>
    </row>
    <row r="346" spans="1:11" s="1138" customFormat="1">
      <c r="A346" s="1190"/>
      <c r="B346" s="1137"/>
      <c r="D346" s="1139"/>
      <c r="E346" s="1139"/>
      <c r="G346" s="1139"/>
      <c r="H346" s="1139"/>
      <c r="J346" s="1139"/>
      <c r="K346" s="1139"/>
    </row>
    <row r="347" spans="1:11" s="1138" customFormat="1">
      <c r="A347" s="1190"/>
      <c r="B347" s="1137"/>
      <c r="D347" s="1139"/>
      <c r="E347" s="1139"/>
      <c r="G347" s="1139"/>
      <c r="H347" s="1139"/>
      <c r="J347" s="1139"/>
      <c r="K347" s="1139"/>
    </row>
    <row r="348" spans="1:11" s="1138" customFormat="1">
      <c r="A348" s="1190"/>
      <c r="B348" s="1137"/>
      <c r="D348" s="1139"/>
      <c r="E348" s="1139"/>
      <c r="G348" s="1139"/>
      <c r="H348" s="1139"/>
      <c r="J348" s="1139"/>
      <c r="K348" s="1139"/>
    </row>
    <row r="349" spans="1:11" s="1138" customFormat="1">
      <c r="A349" s="1190"/>
      <c r="B349" s="1137"/>
      <c r="D349" s="1139"/>
      <c r="E349" s="1139"/>
      <c r="G349" s="1139"/>
      <c r="H349" s="1139"/>
      <c r="J349" s="1139"/>
      <c r="K349" s="1139"/>
    </row>
    <row r="350" spans="1:11" s="1138" customFormat="1">
      <c r="A350" s="1190"/>
      <c r="B350" s="1137"/>
      <c r="D350" s="1139"/>
      <c r="E350" s="1139"/>
      <c r="G350" s="1139"/>
      <c r="H350" s="1139"/>
      <c r="J350" s="1139"/>
      <c r="K350" s="1139"/>
    </row>
    <row r="351" spans="1:11" s="1138" customFormat="1">
      <c r="A351" s="1190"/>
      <c r="B351" s="1137"/>
      <c r="D351" s="1139"/>
      <c r="E351" s="1139"/>
      <c r="G351" s="1139"/>
      <c r="H351" s="1139"/>
      <c r="J351" s="1139"/>
      <c r="K351" s="1139"/>
    </row>
    <row r="352" spans="1:11" s="1138" customFormat="1">
      <c r="A352" s="1190"/>
      <c r="B352" s="1137"/>
      <c r="D352" s="1139"/>
      <c r="E352" s="1139"/>
      <c r="G352" s="1139"/>
      <c r="H352" s="1139"/>
      <c r="J352" s="1139"/>
      <c r="K352" s="1139"/>
    </row>
    <row r="353" spans="1:11" s="1138" customFormat="1">
      <c r="A353" s="1190"/>
      <c r="B353" s="1137"/>
      <c r="D353" s="1139"/>
      <c r="E353" s="1139"/>
      <c r="G353" s="1139"/>
      <c r="H353" s="1139"/>
      <c r="J353" s="1139"/>
      <c r="K353" s="1139"/>
    </row>
    <row r="354" spans="1:11" s="1138" customFormat="1">
      <c r="A354" s="1190"/>
      <c r="B354" s="1137"/>
      <c r="D354" s="1139"/>
      <c r="E354" s="1139"/>
      <c r="G354" s="1139"/>
      <c r="H354" s="1139"/>
      <c r="J354" s="1139"/>
      <c r="K354" s="1139"/>
    </row>
    <row r="355" spans="1:11" s="1138" customFormat="1">
      <c r="A355" s="1190"/>
      <c r="B355" s="1137"/>
      <c r="D355" s="1139"/>
      <c r="E355" s="1139"/>
      <c r="G355" s="1139"/>
      <c r="H355" s="1139"/>
      <c r="J355" s="1139"/>
      <c r="K355" s="1139"/>
    </row>
    <row r="356" spans="1:11" s="1138" customFormat="1">
      <c r="A356" s="1190"/>
      <c r="B356" s="1137"/>
      <c r="D356" s="1139"/>
      <c r="E356" s="1139"/>
      <c r="G356" s="1139"/>
      <c r="H356" s="1139"/>
      <c r="J356" s="1139"/>
      <c r="K356" s="1139"/>
    </row>
    <row r="357" spans="1:11" s="1138" customFormat="1">
      <c r="A357" s="1190"/>
      <c r="B357" s="1137"/>
      <c r="D357" s="1139"/>
      <c r="E357" s="1139"/>
      <c r="G357" s="1139"/>
      <c r="H357" s="1139"/>
      <c r="J357" s="1139"/>
      <c r="K357" s="1139"/>
    </row>
    <row r="358" spans="1:11" s="1138" customFormat="1">
      <c r="A358" s="1190"/>
      <c r="B358" s="1137"/>
      <c r="D358" s="1139"/>
      <c r="E358" s="1139"/>
      <c r="G358" s="1139"/>
      <c r="H358" s="1139"/>
      <c r="J358" s="1139"/>
      <c r="K358" s="1139"/>
    </row>
    <row r="359" spans="1:11" s="1138" customFormat="1">
      <c r="A359" s="1190"/>
      <c r="B359" s="1137"/>
      <c r="D359" s="1139"/>
      <c r="E359" s="1139"/>
      <c r="G359" s="1139"/>
      <c r="H359" s="1139"/>
      <c r="J359" s="1139"/>
      <c r="K359" s="1139"/>
    </row>
    <row r="360" spans="1:11" s="1138" customFormat="1">
      <c r="A360" s="1190"/>
      <c r="B360" s="1137"/>
      <c r="D360" s="1139"/>
      <c r="E360" s="1139"/>
      <c r="G360" s="1139"/>
      <c r="H360" s="1139"/>
      <c r="J360" s="1139"/>
      <c r="K360" s="1139"/>
    </row>
    <row r="361" spans="1:11" s="1138" customFormat="1">
      <c r="A361" s="1190"/>
      <c r="B361" s="1137"/>
      <c r="D361" s="1139"/>
      <c r="E361" s="1139"/>
      <c r="G361" s="1139"/>
      <c r="H361" s="1139"/>
      <c r="J361" s="1139"/>
      <c r="K361" s="1139"/>
    </row>
    <row r="362" spans="1:11" s="1138" customFormat="1">
      <c r="A362" s="1190"/>
      <c r="B362" s="1137"/>
      <c r="D362" s="1139"/>
      <c r="E362" s="1139"/>
      <c r="G362" s="1139"/>
      <c r="H362" s="1139"/>
      <c r="J362" s="1139"/>
      <c r="K362" s="1139"/>
    </row>
    <row r="363" spans="1:11" s="1138" customFormat="1">
      <c r="A363" s="1190"/>
      <c r="B363" s="1137"/>
      <c r="D363" s="1139"/>
      <c r="E363" s="1139"/>
      <c r="G363" s="1139"/>
      <c r="H363" s="1139"/>
      <c r="J363" s="1139"/>
      <c r="K363" s="1139"/>
    </row>
    <row r="364" spans="1:11" s="1138" customFormat="1">
      <c r="A364" s="1190"/>
      <c r="B364" s="1137"/>
      <c r="D364" s="1139"/>
      <c r="E364" s="1139"/>
      <c r="G364" s="1139"/>
      <c r="H364" s="1139"/>
      <c r="J364" s="1139"/>
      <c r="K364" s="1139"/>
    </row>
    <row r="365" spans="1:11" s="1138" customFormat="1">
      <c r="A365" s="1190"/>
      <c r="B365" s="1137"/>
      <c r="D365" s="1139"/>
      <c r="E365" s="1139"/>
      <c r="G365" s="1139"/>
      <c r="H365" s="1139"/>
      <c r="J365" s="1139"/>
      <c r="K365" s="1139"/>
    </row>
    <row r="366" spans="1:11" s="1138" customFormat="1">
      <c r="A366" s="1190"/>
      <c r="B366" s="1137"/>
      <c r="D366" s="1139"/>
      <c r="E366" s="1139"/>
      <c r="G366" s="1139"/>
      <c r="H366" s="1139"/>
      <c r="J366" s="1139"/>
      <c r="K366" s="1139"/>
    </row>
    <row r="367" spans="1:11" s="1138" customFormat="1">
      <c r="A367" s="1190"/>
      <c r="B367" s="1137"/>
      <c r="D367" s="1139"/>
      <c r="E367" s="1139"/>
      <c r="G367" s="1139"/>
      <c r="H367" s="1139"/>
      <c r="J367" s="1139"/>
      <c r="K367" s="1139"/>
    </row>
    <row r="368" spans="1:11" s="1138" customFormat="1">
      <c r="A368" s="1190"/>
      <c r="B368" s="1137"/>
      <c r="D368" s="1139"/>
      <c r="E368" s="1139"/>
      <c r="G368" s="1139"/>
      <c r="H368" s="1139"/>
      <c r="J368" s="1139"/>
      <c r="K368" s="1139"/>
    </row>
    <row r="369" spans="1:11" s="1138" customFormat="1">
      <c r="A369" s="1190"/>
      <c r="B369" s="1137"/>
      <c r="D369" s="1139"/>
      <c r="E369" s="1139"/>
      <c r="G369" s="1139"/>
      <c r="H369" s="1139"/>
      <c r="J369" s="1139"/>
      <c r="K369" s="1139"/>
    </row>
    <row r="370" spans="1:11" s="1138" customFormat="1">
      <c r="A370" s="1190"/>
      <c r="B370" s="1137"/>
      <c r="D370" s="1139"/>
      <c r="E370" s="1139"/>
      <c r="G370" s="1139"/>
      <c r="H370" s="1139"/>
      <c r="J370" s="1139"/>
      <c r="K370" s="1139"/>
    </row>
    <row r="371" spans="1:11" s="1138" customFormat="1">
      <c r="A371" s="1190"/>
      <c r="B371" s="1137"/>
      <c r="D371" s="1139"/>
      <c r="E371" s="1139"/>
      <c r="G371" s="1139"/>
      <c r="H371" s="1139"/>
      <c r="J371" s="1139"/>
      <c r="K371" s="1139"/>
    </row>
    <row r="372" spans="1:11" s="1138" customFormat="1">
      <c r="A372" s="1190"/>
      <c r="B372" s="1137"/>
      <c r="D372" s="1139"/>
      <c r="E372" s="1139"/>
      <c r="G372" s="1139"/>
      <c r="H372" s="1139"/>
      <c r="J372" s="1139"/>
      <c r="K372" s="1139"/>
    </row>
    <row r="373" spans="1:11" s="1138" customFormat="1">
      <c r="A373" s="1190"/>
      <c r="B373" s="1137"/>
      <c r="D373" s="1139"/>
      <c r="E373" s="1139"/>
      <c r="G373" s="1139"/>
      <c r="H373" s="1139"/>
      <c r="J373" s="1139"/>
      <c r="K373" s="1139"/>
    </row>
    <row r="374" spans="1:11" s="1138" customFormat="1">
      <c r="A374" s="1190"/>
      <c r="B374" s="1137"/>
      <c r="D374" s="1139"/>
      <c r="E374" s="1139"/>
      <c r="G374" s="1139"/>
      <c r="H374" s="1139"/>
      <c r="J374" s="1139"/>
      <c r="K374" s="1139"/>
    </row>
    <row r="375" spans="1:11" s="1138" customFormat="1">
      <c r="A375" s="1190"/>
      <c r="B375" s="1137"/>
      <c r="D375" s="1139"/>
      <c r="E375" s="1139"/>
      <c r="G375" s="1139"/>
      <c r="H375" s="1139"/>
      <c r="J375" s="1139"/>
      <c r="K375" s="1139"/>
    </row>
    <row r="376" spans="1:11" s="1138" customFormat="1">
      <c r="A376" s="1190"/>
      <c r="B376" s="1137"/>
      <c r="D376" s="1139"/>
      <c r="E376" s="1139"/>
      <c r="G376" s="1139"/>
      <c r="H376" s="1139"/>
      <c r="J376" s="1139"/>
      <c r="K376" s="1139"/>
    </row>
    <row r="377" spans="1:11" s="1138" customFormat="1">
      <c r="A377" s="1190"/>
      <c r="B377" s="1137"/>
      <c r="D377" s="1139"/>
      <c r="E377" s="1139"/>
      <c r="G377" s="1139"/>
      <c r="H377" s="1139"/>
      <c r="J377" s="1139"/>
      <c r="K377" s="1139"/>
    </row>
    <row r="378" spans="1:11" s="1138" customFormat="1">
      <c r="A378" s="1190"/>
      <c r="B378" s="1137"/>
      <c r="D378" s="1139"/>
      <c r="E378" s="1139"/>
      <c r="G378" s="1139"/>
      <c r="H378" s="1139"/>
      <c r="J378" s="1139"/>
      <c r="K378" s="1139"/>
    </row>
    <row r="379" spans="1:11" s="1138" customFormat="1">
      <c r="A379" s="1190"/>
      <c r="B379" s="1137"/>
      <c r="D379" s="1139"/>
      <c r="E379" s="1139"/>
      <c r="G379" s="1139"/>
      <c r="H379" s="1139"/>
      <c r="J379" s="1139"/>
      <c r="K379" s="1139"/>
    </row>
    <row r="380" spans="1:11" s="1138" customFormat="1">
      <c r="A380" s="1190"/>
      <c r="B380" s="1137"/>
      <c r="D380" s="1139"/>
      <c r="E380" s="1139"/>
      <c r="G380" s="1139"/>
      <c r="H380" s="1139"/>
      <c r="J380" s="1139"/>
      <c r="K380" s="1139"/>
    </row>
    <row r="381" spans="1:11" s="1138" customFormat="1">
      <c r="A381" s="1190"/>
      <c r="B381" s="1137"/>
      <c r="D381" s="1139"/>
      <c r="E381" s="1139"/>
      <c r="G381" s="1139"/>
      <c r="H381" s="1139"/>
      <c r="J381" s="1139"/>
      <c r="K381" s="1139"/>
    </row>
    <row r="382" spans="1:11" s="1138" customFormat="1">
      <c r="A382" s="1190"/>
      <c r="B382" s="1137"/>
      <c r="D382" s="1139"/>
      <c r="E382" s="1139"/>
      <c r="G382" s="1139"/>
      <c r="H382" s="1139"/>
      <c r="J382" s="1139"/>
      <c r="K382" s="1139"/>
    </row>
    <row r="383" spans="1:11" s="1138" customFormat="1">
      <c r="A383" s="1190"/>
      <c r="B383" s="1137"/>
      <c r="D383" s="1139"/>
      <c r="E383" s="1139"/>
      <c r="G383" s="1139"/>
      <c r="H383" s="1139"/>
      <c r="J383" s="1139"/>
      <c r="K383" s="1139"/>
    </row>
    <row r="384" spans="1:11" s="1138" customFormat="1">
      <c r="A384" s="1190"/>
      <c r="B384" s="1137"/>
      <c r="D384" s="1139"/>
      <c r="E384" s="1139"/>
      <c r="G384" s="1139"/>
      <c r="H384" s="1139"/>
      <c r="J384" s="1139"/>
      <c r="K384" s="1139"/>
    </row>
    <row r="385" spans="1:11" s="1138" customFormat="1">
      <c r="A385" s="1190"/>
      <c r="B385" s="1137"/>
      <c r="D385" s="1139"/>
      <c r="E385" s="1139"/>
      <c r="G385" s="1139"/>
      <c r="H385" s="1139"/>
      <c r="J385" s="1139"/>
      <c r="K385" s="1139"/>
    </row>
    <row r="386" spans="1:11" s="1138" customFormat="1">
      <c r="A386" s="1190"/>
      <c r="B386" s="1137"/>
      <c r="D386" s="1139"/>
      <c r="E386" s="1139"/>
      <c r="G386" s="1139"/>
      <c r="H386" s="1139"/>
      <c r="J386" s="1139"/>
      <c r="K386" s="1139"/>
    </row>
    <row r="387" spans="1:11" s="1138" customFormat="1">
      <c r="A387" s="1190"/>
      <c r="B387" s="1137"/>
      <c r="D387" s="1139"/>
      <c r="E387" s="1139"/>
      <c r="G387" s="1139"/>
      <c r="H387" s="1139"/>
      <c r="J387" s="1139"/>
      <c r="K387" s="1139"/>
    </row>
    <row r="388" spans="1:11" s="1138" customFormat="1">
      <c r="A388" s="1190"/>
      <c r="B388" s="1137"/>
      <c r="D388" s="1139"/>
      <c r="E388" s="1139"/>
      <c r="G388" s="1139"/>
      <c r="H388" s="1139"/>
      <c r="J388" s="1139"/>
      <c r="K388" s="1139"/>
    </row>
    <row r="389" spans="1:11" s="1138" customFormat="1">
      <c r="A389" s="1190"/>
      <c r="B389" s="1137"/>
      <c r="D389" s="1139"/>
      <c r="E389" s="1139"/>
      <c r="G389" s="1139"/>
      <c r="H389" s="1139"/>
      <c r="J389" s="1139"/>
      <c r="K389" s="1139"/>
    </row>
    <row r="390" spans="1:11" s="1138" customFormat="1">
      <c r="A390" s="1190"/>
      <c r="B390" s="1137"/>
      <c r="D390" s="1139"/>
      <c r="E390" s="1139"/>
      <c r="G390" s="1139"/>
      <c r="H390" s="1139"/>
      <c r="J390" s="1139"/>
      <c r="K390" s="1139"/>
    </row>
    <row r="391" spans="1:11" s="1138" customFormat="1">
      <c r="A391" s="1190"/>
      <c r="B391" s="1137"/>
      <c r="D391" s="1139"/>
      <c r="E391" s="1139"/>
      <c r="G391" s="1139"/>
      <c r="H391" s="1139"/>
      <c r="J391" s="1139"/>
      <c r="K391" s="1139"/>
    </row>
    <row r="392" spans="1:11" s="1138" customFormat="1">
      <c r="A392" s="1190"/>
      <c r="B392" s="1137"/>
      <c r="D392" s="1139"/>
      <c r="E392" s="1139"/>
      <c r="G392" s="1139"/>
      <c r="H392" s="1139"/>
      <c r="J392" s="1139"/>
      <c r="K392" s="1139"/>
    </row>
    <row r="393" spans="1:11" s="1138" customFormat="1">
      <c r="A393" s="1190"/>
      <c r="B393" s="1137"/>
      <c r="D393" s="1139"/>
      <c r="E393" s="1139"/>
      <c r="G393" s="1139"/>
      <c r="H393" s="1139"/>
      <c r="J393" s="1139"/>
      <c r="K393" s="1139"/>
    </row>
    <row r="394" spans="1:11" s="1138" customFormat="1">
      <c r="A394" s="1190"/>
      <c r="B394" s="1137"/>
      <c r="D394" s="1139"/>
      <c r="E394" s="1139"/>
      <c r="G394" s="1139"/>
      <c r="H394" s="1139"/>
      <c r="J394" s="1139"/>
      <c r="K394" s="1139"/>
    </row>
    <row r="395" spans="1:11" s="1138" customFormat="1">
      <c r="A395" s="1190"/>
      <c r="B395" s="1137"/>
      <c r="D395" s="1139"/>
      <c r="E395" s="1139"/>
      <c r="G395" s="1139"/>
      <c r="H395" s="1139"/>
      <c r="J395" s="1139"/>
      <c r="K395" s="1139"/>
    </row>
    <row r="396" spans="1:11" s="1138" customFormat="1">
      <c r="A396" s="1190"/>
      <c r="B396" s="1137"/>
      <c r="D396" s="1139"/>
      <c r="E396" s="1139"/>
      <c r="G396" s="1139"/>
      <c r="H396" s="1139"/>
      <c r="J396" s="1139"/>
      <c r="K396" s="1139"/>
    </row>
    <row r="397" spans="1:11" s="1138" customFormat="1">
      <c r="A397" s="1190"/>
      <c r="B397" s="1137"/>
      <c r="D397" s="1139"/>
      <c r="E397" s="1139"/>
      <c r="G397" s="1139"/>
      <c r="H397" s="1139"/>
      <c r="J397" s="1139"/>
      <c r="K397" s="1139"/>
    </row>
    <row r="398" spans="1:11" s="1138" customFormat="1">
      <c r="A398" s="1190"/>
      <c r="B398" s="1137"/>
      <c r="D398" s="1139"/>
      <c r="E398" s="1139"/>
      <c r="G398" s="1139"/>
      <c r="H398" s="1139"/>
      <c r="J398" s="1139"/>
      <c r="K398" s="1139"/>
    </row>
    <row r="399" spans="1:11" s="1138" customFormat="1">
      <c r="A399" s="1190"/>
      <c r="B399" s="1137"/>
      <c r="D399" s="1139"/>
      <c r="E399" s="1139"/>
      <c r="G399" s="1139"/>
      <c r="H399" s="1139"/>
      <c r="J399" s="1139"/>
      <c r="K399" s="1139"/>
    </row>
    <row r="400" spans="1:11" s="1138" customFormat="1">
      <c r="A400" s="1190"/>
      <c r="B400" s="1137"/>
      <c r="D400" s="1139"/>
      <c r="E400" s="1139"/>
      <c r="G400" s="1139"/>
      <c r="H400" s="1139"/>
      <c r="J400" s="1139"/>
      <c r="K400" s="1139"/>
    </row>
    <row r="401" spans="1:11" s="1138" customFormat="1">
      <c r="A401" s="1190"/>
      <c r="B401" s="1137"/>
      <c r="D401" s="1139"/>
      <c r="E401" s="1139"/>
      <c r="G401" s="1139"/>
      <c r="H401" s="1139"/>
      <c r="J401" s="1139"/>
      <c r="K401" s="1139"/>
    </row>
    <row r="402" spans="1:11" s="1138" customFormat="1">
      <c r="A402" s="1190"/>
      <c r="B402" s="1137"/>
      <c r="D402" s="1139"/>
      <c r="E402" s="1139"/>
      <c r="G402" s="1139"/>
      <c r="H402" s="1139"/>
      <c r="J402" s="1139"/>
      <c r="K402" s="1139"/>
    </row>
    <row r="403" spans="1:11" s="1138" customFormat="1">
      <c r="A403" s="1190"/>
      <c r="B403" s="1137"/>
      <c r="D403" s="1139"/>
      <c r="E403" s="1139"/>
      <c r="G403" s="1139"/>
      <c r="H403" s="1139"/>
      <c r="J403" s="1139"/>
      <c r="K403" s="1139"/>
    </row>
    <row r="404" spans="1:11" s="1138" customFormat="1">
      <c r="A404" s="1190"/>
      <c r="B404" s="1137"/>
      <c r="D404" s="1139"/>
      <c r="E404" s="1139"/>
      <c r="G404" s="1139"/>
      <c r="H404" s="1139"/>
      <c r="J404" s="1139"/>
      <c r="K404" s="1139"/>
    </row>
    <row r="405" spans="1:11" s="1138" customFormat="1">
      <c r="A405" s="1190"/>
      <c r="B405" s="1137"/>
      <c r="D405" s="1139"/>
      <c r="E405" s="1139"/>
      <c r="G405" s="1139"/>
      <c r="H405" s="1139"/>
      <c r="J405" s="1139"/>
      <c r="K405" s="1139"/>
    </row>
    <row r="406" spans="1:11" s="1138" customFormat="1">
      <c r="A406" s="1190"/>
      <c r="B406" s="1137"/>
      <c r="D406" s="1139"/>
      <c r="E406" s="1139"/>
      <c r="G406" s="1139"/>
      <c r="H406" s="1139"/>
      <c r="J406" s="1139"/>
      <c r="K406" s="1139"/>
    </row>
    <row r="407" spans="1:11" s="1138" customFormat="1">
      <c r="A407" s="1190"/>
      <c r="B407" s="1137"/>
      <c r="D407" s="1139"/>
      <c r="E407" s="1139"/>
      <c r="G407" s="1139"/>
      <c r="H407" s="1139"/>
      <c r="J407" s="1139"/>
      <c r="K407" s="1139"/>
    </row>
    <row r="408" spans="1:11" s="1138" customFormat="1">
      <c r="A408" s="1190"/>
      <c r="B408" s="1137"/>
      <c r="D408" s="1139"/>
      <c r="E408" s="1139"/>
      <c r="G408" s="1139"/>
      <c r="H408" s="1139"/>
      <c r="J408" s="1139"/>
      <c r="K408" s="1139"/>
    </row>
    <row r="409" spans="1:11" s="1138" customFormat="1">
      <c r="A409" s="1190"/>
      <c r="B409" s="1137"/>
      <c r="D409" s="1139"/>
      <c r="E409" s="1139"/>
      <c r="G409" s="1139"/>
      <c r="H409" s="1139"/>
      <c r="J409" s="1139"/>
      <c r="K409" s="1139"/>
    </row>
    <row r="410" spans="1:11" s="1138" customFormat="1">
      <c r="A410" s="1190"/>
      <c r="B410" s="1137"/>
      <c r="D410" s="1139"/>
      <c r="E410" s="1139"/>
      <c r="G410" s="1139"/>
      <c r="H410" s="1139"/>
      <c r="J410" s="1139"/>
      <c r="K410" s="1139"/>
    </row>
    <row r="411" spans="1:11" s="1138" customFormat="1">
      <c r="A411" s="1190"/>
      <c r="B411" s="1137"/>
      <c r="D411" s="1139"/>
      <c r="E411" s="1139"/>
      <c r="G411" s="1139"/>
      <c r="H411" s="1139"/>
      <c r="J411" s="1139"/>
      <c r="K411" s="1139"/>
    </row>
    <row r="412" spans="1:11" s="1138" customFormat="1">
      <c r="A412" s="1190"/>
      <c r="B412" s="1137"/>
      <c r="D412" s="1139"/>
      <c r="E412" s="1139"/>
      <c r="G412" s="1139"/>
      <c r="H412" s="1139"/>
      <c r="J412" s="1139"/>
      <c r="K412" s="1139"/>
    </row>
    <row r="413" spans="1:11" s="1138" customFormat="1">
      <c r="A413" s="1190"/>
      <c r="B413" s="1137"/>
      <c r="D413" s="1139"/>
      <c r="E413" s="1139"/>
      <c r="G413" s="1139"/>
      <c r="H413" s="1139"/>
      <c r="J413" s="1139"/>
      <c r="K413" s="1139"/>
    </row>
    <row r="414" spans="1:11" s="1138" customFormat="1">
      <c r="A414" s="1190"/>
      <c r="B414" s="1137"/>
      <c r="D414" s="1139"/>
      <c r="E414" s="1139"/>
      <c r="G414" s="1139"/>
      <c r="H414" s="1139"/>
      <c r="J414" s="1139"/>
      <c r="K414" s="1139"/>
    </row>
    <row r="415" spans="1:11" s="1138" customFormat="1">
      <c r="A415" s="1190"/>
      <c r="B415" s="1137"/>
      <c r="D415" s="1139"/>
      <c r="E415" s="1139"/>
      <c r="G415" s="1139"/>
      <c r="H415" s="1139"/>
      <c r="J415" s="1139"/>
      <c r="K415" s="1139"/>
    </row>
    <row r="416" spans="1:11" s="1138" customFormat="1">
      <c r="A416" s="1190"/>
      <c r="B416" s="1137"/>
      <c r="D416" s="1139"/>
      <c r="E416" s="1139"/>
      <c r="G416" s="1139"/>
      <c r="H416" s="1139"/>
      <c r="J416" s="1139"/>
      <c r="K416" s="1139"/>
    </row>
    <row r="417" spans="1:11" s="1138" customFormat="1">
      <c r="A417" s="1190"/>
      <c r="B417" s="1137"/>
      <c r="D417" s="1139"/>
      <c r="E417" s="1139"/>
      <c r="G417" s="1139"/>
      <c r="H417" s="1139"/>
      <c r="J417" s="1139"/>
      <c r="K417" s="1139"/>
    </row>
    <row r="418" spans="1:11" s="1138" customFormat="1">
      <c r="A418" s="1190"/>
      <c r="B418" s="1137"/>
      <c r="D418" s="1139"/>
      <c r="E418" s="1139"/>
      <c r="G418" s="1139"/>
      <c r="H418" s="1139"/>
      <c r="J418" s="1139"/>
      <c r="K418" s="1139"/>
    </row>
    <row r="419" spans="1:11" s="1138" customFormat="1">
      <c r="A419" s="1190"/>
      <c r="B419" s="1137"/>
      <c r="D419" s="1139"/>
      <c r="E419" s="1139"/>
      <c r="G419" s="1139"/>
      <c r="H419" s="1139"/>
      <c r="J419" s="1139"/>
      <c r="K419" s="1139"/>
    </row>
    <row r="420" spans="1:11" s="1138" customFormat="1">
      <c r="A420" s="1190"/>
      <c r="B420" s="1137"/>
      <c r="D420" s="1139"/>
      <c r="E420" s="1139"/>
      <c r="G420" s="1139"/>
      <c r="H420" s="1139"/>
      <c r="J420" s="1139"/>
      <c r="K420" s="1139"/>
    </row>
    <row r="421" spans="1:11" s="1138" customFormat="1">
      <c r="A421" s="1190"/>
      <c r="B421" s="1137"/>
      <c r="D421" s="1139"/>
      <c r="E421" s="1139"/>
      <c r="G421" s="1139"/>
      <c r="H421" s="1139"/>
      <c r="J421" s="1139"/>
      <c r="K421" s="1139"/>
    </row>
    <row r="422" spans="1:11" s="1138" customFormat="1">
      <c r="A422" s="1190"/>
      <c r="B422" s="1137"/>
      <c r="D422" s="1139"/>
      <c r="E422" s="1139"/>
      <c r="G422" s="1139"/>
      <c r="H422" s="1139"/>
      <c r="J422" s="1139"/>
      <c r="K422" s="1139"/>
    </row>
    <row r="423" spans="1:11" s="1138" customFormat="1">
      <c r="A423" s="1190"/>
      <c r="B423" s="1137"/>
      <c r="D423" s="1139"/>
      <c r="E423" s="1139"/>
      <c r="G423" s="1139"/>
      <c r="H423" s="1139"/>
      <c r="J423" s="1139"/>
      <c r="K423" s="1139"/>
    </row>
    <row r="424" spans="1:11" s="1138" customFormat="1">
      <c r="A424" s="1190"/>
      <c r="B424" s="1137"/>
      <c r="D424" s="1139"/>
      <c r="E424" s="1139"/>
      <c r="G424" s="1139"/>
      <c r="H424" s="1139"/>
      <c r="J424" s="1139"/>
      <c r="K424" s="1139"/>
    </row>
    <row r="425" spans="1:11" s="1138" customFormat="1">
      <c r="A425" s="1190"/>
      <c r="B425" s="1137"/>
      <c r="D425" s="1139"/>
      <c r="E425" s="1139"/>
      <c r="G425" s="1139"/>
      <c r="H425" s="1139"/>
      <c r="J425" s="1139"/>
      <c r="K425" s="1139"/>
    </row>
    <row r="426" spans="1:11">
      <c r="A426" s="1190"/>
    </row>
    <row r="427" spans="1:11">
      <c r="A427" s="1190"/>
    </row>
    <row r="428" spans="1:11">
      <c r="A428" s="1190"/>
    </row>
    <row r="429" spans="1:11">
      <c r="A429" s="1190"/>
    </row>
    <row r="430" spans="1:11">
      <c r="A430" s="1190"/>
    </row>
    <row r="431" spans="1:11">
      <c r="A431" s="1190"/>
    </row>
    <row r="432" spans="1:11">
      <c r="A432" s="1190"/>
    </row>
    <row r="433" spans="1:1">
      <c r="A433" s="1190"/>
    </row>
    <row r="434" spans="1:1">
      <c r="A434" s="1190"/>
    </row>
    <row r="435" spans="1:1">
      <c r="A435" s="1190"/>
    </row>
    <row r="436" spans="1:1">
      <c r="A436" s="1190"/>
    </row>
    <row r="437" spans="1:1">
      <c r="A437" s="1190"/>
    </row>
    <row r="438" spans="1:1">
      <c r="A438" s="1190"/>
    </row>
    <row r="439" spans="1:1">
      <c r="A439" s="1190"/>
    </row>
    <row r="440" spans="1:1">
      <c r="A440" s="1190"/>
    </row>
    <row r="441" spans="1:1">
      <c r="A441" s="1190"/>
    </row>
    <row r="442" spans="1:1">
      <c r="A442" s="1190"/>
    </row>
    <row r="443" spans="1:1">
      <c r="A443" s="1190"/>
    </row>
    <row r="444" spans="1:1">
      <c r="A444" s="1190"/>
    </row>
    <row r="445" spans="1:1">
      <c r="A445" s="1190"/>
    </row>
    <row r="446" spans="1:1">
      <c r="A446" s="1190"/>
    </row>
    <row r="447" spans="1:1">
      <c r="A447" s="1190"/>
    </row>
    <row r="448" spans="1:1">
      <c r="A448" s="1190"/>
    </row>
    <row r="449" spans="1:1">
      <c r="A449" s="1190"/>
    </row>
    <row r="450" spans="1:1">
      <c r="A450" s="1190"/>
    </row>
    <row r="451" spans="1:1">
      <c r="A451" s="1190"/>
    </row>
    <row r="452" spans="1:1">
      <c r="A452" s="1190"/>
    </row>
    <row r="453" spans="1:1">
      <c r="A453" s="1190"/>
    </row>
    <row r="454" spans="1:1">
      <c r="A454" s="1190"/>
    </row>
    <row r="455" spans="1:1">
      <c r="A455" s="1190"/>
    </row>
    <row r="456" spans="1:1">
      <c r="A456" s="1190"/>
    </row>
    <row r="457" spans="1:1">
      <c r="A457" s="1190"/>
    </row>
    <row r="458" spans="1:1">
      <c r="A458" s="1190"/>
    </row>
    <row r="459" spans="1:1">
      <c r="A459" s="1190"/>
    </row>
    <row r="460" spans="1:1">
      <c r="A460" s="1190"/>
    </row>
    <row r="461" spans="1:1">
      <c r="A461" s="1190"/>
    </row>
    <row r="462" spans="1:1">
      <c r="A462" s="1190"/>
    </row>
    <row r="463" spans="1:1">
      <c r="A463" s="1190"/>
    </row>
    <row r="464" spans="1:1">
      <c r="A464" s="1190"/>
    </row>
    <row r="465" spans="1:1">
      <c r="A465" s="1190"/>
    </row>
    <row r="466" spans="1:1">
      <c r="A466" s="1190"/>
    </row>
    <row r="467" spans="1:1">
      <c r="A467" s="1190"/>
    </row>
    <row r="468" spans="1:1">
      <c r="A468" s="1190"/>
    </row>
    <row r="469" spans="1:1">
      <c r="A469" s="1190"/>
    </row>
    <row r="470" spans="1:1">
      <c r="A470" s="1190"/>
    </row>
    <row r="471" spans="1:1">
      <c r="A471" s="1190"/>
    </row>
    <row r="472" spans="1:1">
      <c r="A472" s="1190"/>
    </row>
    <row r="473" spans="1:1">
      <c r="A473" s="1190"/>
    </row>
    <row r="474" spans="1:1">
      <c r="A474" s="1190"/>
    </row>
    <row r="475" spans="1:1">
      <c r="A475" s="1190"/>
    </row>
    <row r="476" spans="1:1">
      <c r="A476" s="1190"/>
    </row>
    <row r="477" spans="1:1">
      <c r="A477" s="1190"/>
    </row>
    <row r="478" spans="1:1">
      <c r="A478" s="1190"/>
    </row>
    <row r="479" spans="1:1">
      <c r="A479" s="1190"/>
    </row>
    <row r="480" spans="1:1">
      <c r="A480" s="1190"/>
    </row>
    <row r="481" spans="1:1">
      <c r="A481" s="1190"/>
    </row>
    <row r="482" spans="1:1">
      <c r="A482" s="1190"/>
    </row>
    <row r="483" spans="1:1">
      <c r="A483" s="1190"/>
    </row>
    <row r="484" spans="1:1">
      <c r="A484" s="1190"/>
    </row>
    <row r="485" spans="1:1">
      <c r="A485" s="1190"/>
    </row>
    <row r="486" spans="1:1">
      <c r="A486" s="1190"/>
    </row>
    <row r="487" spans="1:1">
      <c r="A487" s="1190"/>
    </row>
    <row r="488" spans="1:1">
      <c r="A488" s="1190"/>
    </row>
    <row r="489" spans="1:1">
      <c r="A489" s="1190"/>
    </row>
    <row r="490" spans="1:1">
      <c r="A490" s="1190"/>
    </row>
    <row r="491" spans="1:1">
      <c r="A491" s="1190"/>
    </row>
    <row r="492" spans="1:1">
      <c r="A492" s="1190"/>
    </row>
    <row r="493" spans="1:1">
      <c r="A493" s="119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  <pageSetUpPr fitToPage="1"/>
  </sheetPr>
  <dimension ref="A1:FY492"/>
  <sheetViews>
    <sheetView topLeftCell="A22" workbookViewId="0">
      <selection activeCell="L28" sqref="L28"/>
    </sheetView>
  </sheetViews>
  <sheetFormatPr defaultRowHeight="12.75"/>
  <cols>
    <col min="1" max="1" width="9.5703125" style="1170" customWidth="1"/>
    <col min="2" max="2" width="16" style="1134" customWidth="1"/>
    <col min="3" max="3" width="1.140625" style="1138" customWidth="1"/>
    <col min="4" max="4" width="9.140625" style="1135"/>
    <col min="5" max="5" width="10" style="1135" customWidth="1"/>
    <col min="6" max="6" width="1" customWidth="1"/>
    <col min="7" max="7" width="9.5703125" style="1135" customWidth="1"/>
    <col min="8" max="8" width="11.7109375" style="1135" customWidth="1"/>
    <col min="9" max="9" width="1.140625" customWidth="1"/>
    <col min="10" max="10" width="9" style="1135" customWidth="1"/>
    <col min="11" max="11" width="10.42578125" style="1135" customWidth="1"/>
  </cols>
  <sheetData>
    <row r="1" spans="1:181" s="1138" customFormat="1">
      <c r="A1" s="1170"/>
      <c r="B1" s="1137"/>
      <c r="D1" s="1139"/>
      <c r="E1" s="1139"/>
      <c r="G1" s="1139"/>
      <c r="H1" s="1139"/>
      <c r="J1" s="1139"/>
      <c r="K1" s="1139"/>
    </row>
    <row r="2" spans="1:181" s="1137" customFormat="1">
      <c r="A2" s="1180" t="s">
        <v>165</v>
      </c>
      <c r="B2" s="1151"/>
      <c r="C2" s="1148"/>
      <c r="D2" s="1150" t="s">
        <v>172</v>
      </c>
      <c r="E2" s="1150"/>
      <c r="F2" s="1149"/>
      <c r="G2" s="1150"/>
      <c r="H2" s="1150"/>
      <c r="I2" s="1149"/>
      <c r="J2" s="1179"/>
      <c r="K2" s="1152"/>
    </row>
    <row r="3" spans="1:181" s="1137" customFormat="1">
      <c r="A3" s="1171" t="s">
        <v>164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0</v>
      </c>
      <c r="B5" s="1156"/>
      <c r="C5" s="1140"/>
      <c r="D5" s="1153">
        <v>2920</v>
      </c>
      <c r="E5" s="1142">
        <v>35040</v>
      </c>
      <c r="F5" s="1146"/>
      <c r="G5" s="1141">
        <v>3178</v>
      </c>
      <c r="H5" s="1153">
        <v>38136</v>
      </c>
      <c r="I5" s="1146"/>
      <c r="J5" s="1153">
        <v>3384</v>
      </c>
      <c r="K5" s="1142">
        <v>40608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/>
      <c r="B6" s="1157"/>
      <c r="C6" s="1140"/>
      <c r="D6" s="1153"/>
      <c r="E6" s="1142"/>
      <c r="F6" s="1146"/>
      <c r="G6" s="1141"/>
      <c r="H6" s="1153"/>
      <c r="I6" s="1146"/>
      <c r="J6" s="1182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>
        <v>2360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>
      <c r="A8" s="1169">
        <v>2358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</row>
    <row r="9" spans="1:181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1">
      <c r="A10" s="1169" t="s">
        <v>1</v>
      </c>
      <c r="B10" s="1157"/>
      <c r="C10" s="1140"/>
      <c r="D10" s="1153">
        <v>3456</v>
      </c>
      <c r="E10" s="1142">
        <v>41472</v>
      </c>
      <c r="F10" s="1146"/>
      <c r="G10" s="1141">
        <v>4141</v>
      </c>
      <c r="H10" s="1153">
        <v>49692</v>
      </c>
      <c r="I10" s="1146"/>
      <c r="J10" s="1153">
        <v>4650</v>
      </c>
      <c r="K10" s="1142">
        <v>55800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>
      <c r="A12" s="1169">
        <v>2360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</row>
    <row r="13" spans="1:181">
      <c r="A13" s="1169">
        <v>2919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2358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 ht="9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A16" s="1169">
        <v>2384</v>
      </c>
      <c r="B16" s="1157" t="s">
        <v>144</v>
      </c>
      <c r="C16" s="1140"/>
      <c r="D16" s="1153">
        <v>3456</v>
      </c>
      <c r="E16" s="1142">
        <v>41472</v>
      </c>
      <c r="F16" s="1146"/>
      <c r="G16" s="1141">
        <v>4141</v>
      </c>
      <c r="H16" s="1153">
        <v>49692</v>
      </c>
      <c r="I16" s="1146"/>
      <c r="J16" s="1153">
        <v>4650</v>
      </c>
      <c r="K16" s="1142">
        <v>55800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</row>
    <row r="17" spans="1:181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1">
      <c r="A18" s="1169" t="s">
        <v>2</v>
      </c>
      <c r="B18" s="1157"/>
      <c r="C18" s="1140"/>
      <c r="D18" s="1153">
        <v>4141</v>
      </c>
      <c r="E18" s="1142">
        <v>49692</v>
      </c>
      <c r="F18" s="1146"/>
      <c r="G18" s="1141">
        <v>5220</v>
      </c>
      <c r="H18" s="1153">
        <v>62640</v>
      </c>
      <c r="I18" s="1146"/>
      <c r="J18" s="1153">
        <v>9288</v>
      </c>
      <c r="K18" s="1142">
        <v>111456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</row>
    <row r="19" spans="1:181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</row>
    <row r="20" spans="1:181">
      <c r="A20" s="1169">
        <v>2360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</row>
    <row r="21" spans="1:181">
      <c r="A21" s="1169">
        <v>2919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</row>
    <row r="22" spans="1:181">
      <c r="A22" s="1169">
        <v>3071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>
        <v>7786</v>
      </c>
      <c r="K22" s="1142">
        <v>93432</v>
      </c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</row>
    <row r="23" spans="1:181">
      <c r="A23" s="1169">
        <v>2358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</row>
    <row r="24" spans="1:181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</row>
    <row r="25" spans="1:181">
      <c r="A25" s="1169">
        <v>2381</v>
      </c>
      <c r="B25" s="1157" t="s">
        <v>146</v>
      </c>
      <c r="C25" s="1140"/>
      <c r="D25" s="1153">
        <v>3778</v>
      </c>
      <c r="E25" s="1142">
        <v>45336</v>
      </c>
      <c r="F25" s="1146"/>
      <c r="G25" s="1141">
        <v>5220</v>
      </c>
      <c r="H25" s="1153">
        <v>62640</v>
      </c>
      <c r="I25" s="1146"/>
      <c r="J25" s="1153">
        <v>7085</v>
      </c>
      <c r="K25" s="1142">
        <v>85020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</row>
    <row r="26" spans="1:181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1">
      <c r="A27" s="1169" t="s">
        <v>4</v>
      </c>
      <c r="B27" s="1157"/>
      <c r="C27" s="1140"/>
      <c r="D27" s="1153">
        <v>4755</v>
      </c>
      <c r="E27" s="1142">
        <v>57060</v>
      </c>
      <c r="F27" s="1146"/>
      <c r="G27" s="1141">
        <v>6600</v>
      </c>
      <c r="H27" s="1153">
        <v>79200</v>
      </c>
      <c r="I27" s="1146"/>
      <c r="J27" s="1153">
        <v>10205</v>
      </c>
      <c r="K27" s="1142">
        <v>122460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</row>
    <row r="28" spans="1:181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</row>
    <row r="29" spans="1:181">
      <c r="A29" s="1169">
        <v>2360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</row>
    <row r="30" spans="1:181">
      <c r="A30" s="1169">
        <v>2919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</row>
    <row r="31" spans="1:181">
      <c r="A31" s="1169">
        <v>3073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>
        <v>8555</v>
      </c>
      <c r="K31" s="1142">
        <v>102660</v>
      </c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</row>
    <row r="32" spans="1:181">
      <c r="A32" s="1169">
        <v>2358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</row>
    <row r="33" spans="1:181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1">
      <c r="A34" s="1172">
        <v>2378</v>
      </c>
      <c r="B34" s="1158" t="s">
        <v>149</v>
      </c>
      <c r="C34" s="1143"/>
      <c r="D34" s="1154">
        <v>4755</v>
      </c>
      <c r="E34" s="1145">
        <v>57060</v>
      </c>
      <c r="F34" s="1168"/>
      <c r="G34" s="1144">
        <v>6600</v>
      </c>
      <c r="H34" s="1154">
        <v>79200</v>
      </c>
      <c r="I34" s="1168"/>
      <c r="J34" s="1154">
        <v>7786</v>
      </c>
      <c r="K34" s="1145">
        <v>93432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</row>
    <row r="35" spans="1:181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1">
      <c r="A36" s="1169" t="s">
        <v>5</v>
      </c>
      <c r="B36" s="1157"/>
      <c r="C36" s="1140"/>
      <c r="D36" s="1153">
        <v>6008</v>
      </c>
      <c r="E36" s="1142">
        <v>72096</v>
      </c>
      <c r="F36" s="1146"/>
      <c r="G36" s="1141">
        <v>7251</v>
      </c>
      <c r="H36" s="1153">
        <v>87012</v>
      </c>
      <c r="I36" s="1146"/>
      <c r="J36" s="1153">
        <v>10695</v>
      </c>
      <c r="K36" s="1142">
        <v>128340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</row>
    <row r="37" spans="1:181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H37" s="1138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</row>
    <row r="38" spans="1:181">
      <c r="A38" s="1169">
        <v>2360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H38" s="1138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</row>
    <row r="39" spans="1:181">
      <c r="A39" s="1169">
        <v>2919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1">
      <c r="A40" s="1169">
        <v>3075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>
        <v>8966</v>
      </c>
      <c r="K40" s="1142">
        <v>107592</v>
      </c>
    </row>
    <row r="41" spans="1:181">
      <c r="A41" s="1169">
        <v>2358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1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1">
      <c r="A43" s="1172">
        <v>2375</v>
      </c>
      <c r="B43" s="1158" t="s">
        <v>153</v>
      </c>
      <c r="C43" s="1143"/>
      <c r="D43" s="1154">
        <v>6008</v>
      </c>
      <c r="E43" s="1145">
        <v>72096</v>
      </c>
      <c r="F43" s="1168"/>
      <c r="G43" s="1144">
        <v>7251</v>
      </c>
      <c r="H43" s="1154">
        <v>87012</v>
      </c>
      <c r="I43" s="1168"/>
      <c r="J43" s="1154">
        <v>8168</v>
      </c>
      <c r="K43" s="1145">
        <v>98016</v>
      </c>
    </row>
    <row r="44" spans="1:181">
      <c r="B44" s="1137"/>
    </row>
    <row r="45" spans="1:181">
      <c r="A45" s="1170" t="s">
        <v>187</v>
      </c>
      <c r="B45" s="1137"/>
      <c r="K45" s="1135" t="s">
        <v>3</v>
      </c>
    </row>
    <row r="46" spans="1:181">
      <c r="A46" s="1170" t="s">
        <v>173</v>
      </c>
      <c r="B46" s="1137"/>
    </row>
    <row r="47" spans="1:181">
      <c r="A47" s="1177" t="s">
        <v>169</v>
      </c>
      <c r="B47" s="1137"/>
    </row>
    <row r="48" spans="1:181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200">
        <v>39640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A56" s="1190"/>
      <c r="B56" s="1137"/>
    </row>
    <row r="57" spans="1:10">
      <c r="A57" s="1190"/>
      <c r="B57" s="1137"/>
    </row>
    <row r="58" spans="1:10">
      <c r="A58" s="1190"/>
      <c r="B58" s="1137"/>
    </row>
    <row r="59" spans="1:10">
      <c r="A59" s="1190"/>
      <c r="B59" s="1137"/>
    </row>
    <row r="60" spans="1:10">
      <c r="A60" s="1190"/>
      <c r="B60" s="1137"/>
    </row>
    <row r="61" spans="1:10">
      <c r="A61" s="1190"/>
      <c r="B61" s="1137"/>
    </row>
    <row r="62" spans="1:10">
      <c r="A62" s="1190"/>
      <c r="B62" s="1137"/>
    </row>
    <row r="63" spans="1:10">
      <c r="A63" s="1190"/>
      <c r="B63" s="1137"/>
    </row>
    <row r="64" spans="1:10">
      <c r="A64" s="1190"/>
      <c r="B64" s="1137"/>
    </row>
    <row r="65" spans="1:2">
      <c r="A65" s="1190"/>
      <c r="B65" s="1137"/>
    </row>
    <row r="66" spans="1:2">
      <c r="A66" s="1190"/>
      <c r="B66" s="1137"/>
    </row>
    <row r="67" spans="1:2">
      <c r="A67" s="1190"/>
      <c r="B67" s="1137"/>
    </row>
    <row r="68" spans="1:2">
      <c r="A68" s="1190"/>
      <c r="B68" s="1137"/>
    </row>
    <row r="69" spans="1:2">
      <c r="A69" s="1190"/>
      <c r="B69" s="1137"/>
    </row>
    <row r="70" spans="1:2">
      <c r="A70" s="1190"/>
      <c r="B70" s="1137"/>
    </row>
    <row r="71" spans="1:2">
      <c r="A71" s="1190"/>
      <c r="B71" s="1137"/>
    </row>
    <row r="72" spans="1:2">
      <c r="A72" s="1190"/>
      <c r="B72" s="1137"/>
    </row>
    <row r="73" spans="1:2">
      <c r="A73" s="1190"/>
      <c r="B73" s="1137"/>
    </row>
    <row r="74" spans="1:2">
      <c r="A74" s="1190"/>
      <c r="B74" s="1137"/>
    </row>
    <row r="75" spans="1:2">
      <c r="A75" s="1190"/>
      <c r="B75" s="1137"/>
    </row>
    <row r="76" spans="1:2">
      <c r="A76" s="1190"/>
      <c r="B76" s="1137"/>
    </row>
    <row r="77" spans="1:2">
      <c r="A77" s="1190"/>
      <c r="B77" s="1137"/>
    </row>
    <row r="78" spans="1:2">
      <c r="A78" s="1190"/>
      <c r="B78" s="1137"/>
    </row>
    <row r="79" spans="1:2">
      <c r="A79" s="1190"/>
      <c r="B79" s="1137"/>
    </row>
    <row r="80" spans="1:2">
      <c r="A80" s="1190"/>
      <c r="B80" s="1137"/>
    </row>
    <row r="81" spans="1:2">
      <c r="A81" s="1190"/>
      <c r="B81" s="1137"/>
    </row>
    <row r="82" spans="1:2">
      <c r="A82" s="1190"/>
      <c r="B82" s="1137"/>
    </row>
    <row r="83" spans="1:2">
      <c r="A83" s="1190"/>
      <c r="B83" s="1137"/>
    </row>
    <row r="84" spans="1:2">
      <c r="A84" s="1190"/>
      <c r="B84" s="1137"/>
    </row>
    <row r="85" spans="1:2">
      <c r="A85" s="1190"/>
      <c r="B85" s="1137"/>
    </row>
    <row r="86" spans="1:2">
      <c r="A86" s="1190"/>
      <c r="B86" s="1137"/>
    </row>
    <row r="87" spans="1:2">
      <c r="A87" s="1190"/>
      <c r="B87" s="1137"/>
    </row>
    <row r="88" spans="1:2">
      <c r="A88" s="1190"/>
      <c r="B88" s="1137"/>
    </row>
    <row r="89" spans="1:2">
      <c r="A89" s="1190"/>
      <c r="B89" s="1137"/>
    </row>
    <row r="90" spans="1:2">
      <c r="A90" s="1190"/>
      <c r="B90" s="1137"/>
    </row>
    <row r="91" spans="1:2">
      <c r="A91" s="1190"/>
      <c r="B91" s="1137"/>
    </row>
    <row r="92" spans="1:2">
      <c r="A92" s="1190"/>
      <c r="B92" s="1137"/>
    </row>
    <row r="93" spans="1:2">
      <c r="A93" s="1190"/>
      <c r="B93" s="1137"/>
    </row>
    <row r="94" spans="1:2">
      <c r="A94" s="1190"/>
      <c r="B94" s="1137"/>
    </row>
    <row r="95" spans="1:2">
      <c r="A95" s="1190"/>
      <c r="B95" s="1137"/>
    </row>
    <row r="96" spans="1:2">
      <c r="A96" s="1190"/>
      <c r="B96" s="1137"/>
    </row>
    <row r="97" spans="1:2">
      <c r="A97" s="1190"/>
      <c r="B97" s="1137"/>
    </row>
    <row r="98" spans="1:2">
      <c r="A98" s="1190"/>
      <c r="B98" s="1137"/>
    </row>
    <row r="99" spans="1:2">
      <c r="A99" s="1190"/>
      <c r="B99" s="1137"/>
    </row>
    <row r="100" spans="1:2">
      <c r="A100" s="1190"/>
      <c r="B100" s="1137"/>
    </row>
    <row r="101" spans="1:2">
      <c r="A101" s="1190"/>
      <c r="B101" s="1137"/>
    </row>
    <row r="102" spans="1:2">
      <c r="A102" s="1190"/>
      <c r="B102" s="1137"/>
    </row>
    <row r="103" spans="1:2">
      <c r="A103" s="1190"/>
      <c r="B103" s="1137"/>
    </row>
    <row r="104" spans="1:2">
      <c r="A104" s="1190"/>
      <c r="B104" s="1137"/>
    </row>
    <row r="105" spans="1:2">
      <c r="A105" s="1190"/>
      <c r="B105" s="1137"/>
    </row>
    <row r="106" spans="1:2">
      <c r="A106" s="1190"/>
      <c r="B106" s="1137"/>
    </row>
    <row r="107" spans="1:2">
      <c r="A107" s="1190"/>
      <c r="B107" s="1137"/>
    </row>
    <row r="108" spans="1:2">
      <c r="A108" s="1190"/>
      <c r="B108" s="1137"/>
    </row>
    <row r="109" spans="1:2">
      <c r="A109" s="1190"/>
      <c r="B109" s="1137"/>
    </row>
    <row r="110" spans="1:2">
      <c r="A110" s="1190"/>
      <c r="B110" s="1137"/>
    </row>
    <row r="111" spans="1:2">
      <c r="A111" s="1190"/>
      <c r="B111" s="1137"/>
    </row>
    <row r="112" spans="1:2">
      <c r="A112" s="1190"/>
      <c r="B112" s="1137"/>
    </row>
    <row r="113" spans="1:2">
      <c r="A113" s="1190"/>
      <c r="B113" s="1137"/>
    </row>
    <row r="114" spans="1:2">
      <c r="A114" s="1190"/>
      <c r="B114" s="1137"/>
    </row>
    <row r="115" spans="1:2">
      <c r="A115" s="1190"/>
      <c r="B115" s="1137"/>
    </row>
    <row r="116" spans="1:2">
      <c r="A116" s="1190"/>
      <c r="B116" s="1137"/>
    </row>
    <row r="117" spans="1:2">
      <c r="A117" s="1190"/>
      <c r="B117" s="1137"/>
    </row>
    <row r="118" spans="1:2">
      <c r="A118" s="1190"/>
      <c r="B118" s="1137"/>
    </row>
    <row r="119" spans="1:2">
      <c r="A119" s="1190"/>
      <c r="B119" s="1137"/>
    </row>
    <row r="120" spans="1:2">
      <c r="A120" s="1190"/>
      <c r="B120" s="1137"/>
    </row>
    <row r="121" spans="1:2">
      <c r="A121" s="1190"/>
      <c r="B121" s="1137"/>
    </row>
    <row r="122" spans="1:2">
      <c r="A122" s="1190"/>
      <c r="B122" s="1137"/>
    </row>
    <row r="123" spans="1:2">
      <c r="A123" s="1190"/>
      <c r="B123" s="1137"/>
    </row>
    <row r="124" spans="1:2">
      <c r="A124" s="1190"/>
      <c r="B124" s="1137"/>
    </row>
    <row r="125" spans="1:2">
      <c r="A125" s="1190"/>
      <c r="B125" s="1137"/>
    </row>
    <row r="126" spans="1:2">
      <c r="A126" s="1190"/>
      <c r="B126" s="1137"/>
    </row>
    <row r="127" spans="1:2">
      <c r="A127" s="1190"/>
      <c r="B127" s="1137"/>
    </row>
    <row r="128" spans="1:2">
      <c r="A128" s="1190"/>
      <c r="B128" s="1137"/>
    </row>
    <row r="129" spans="1:2">
      <c r="A129" s="1190"/>
      <c r="B129" s="1137"/>
    </row>
    <row r="130" spans="1:2">
      <c r="A130" s="1190"/>
      <c r="B130" s="1137"/>
    </row>
    <row r="131" spans="1:2">
      <c r="A131" s="1190"/>
      <c r="B131" s="1137"/>
    </row>
    <row r="132" spans="1:2">
      <c r="A132" s="1190"/>
      <c r="B132" s="1137"/>
    </row>
    <row r="133" spans="1:2">
      <c r="A133" s="1190"/>
      <c r="B133" s="1137"/>
    </row>
    <row r="134" spans="1:2">
      <c r="A134" s="1190"/>
      <c r="B134" s="1137"/>
    </row>
    <row r="135" spans="1:2">
      <c r="A135" s="1190"/>
      <c r="B135" s="1137"/>
    </row>
    <row r="136" spans="1:2">
      <c r="A136" s="1190"/>
      <c r="B136" s="1137"/>
    </row>
    <row r="137" spans="1:2">
      <c r="A137" s="1190"/>
      <c r="B137" s="1137"/>
    </row>
    <row r="138" spans="1:2">
      <c r="A138" s="1190"/>
      <c r="B138" s="1137"/>
    </row>
    <row r="139" spans="1:2">
      <c r="A139" s="1190"/>
      <c r="B139" s="1137"/>
    </row>
    <row r="140" spans="1:2">
      <c r="A140" s="1190"/>
      <c r="B140" s="1137"/>
    </row>
    <row r="141" spans="1:2">
      <c r="A141" s="1190"/>
      <c r="B141" s="1137"/>
    </row>
    <row r="142" spans="1:2">
      <c r="A142" s="1190"/>
      <c r="B142" s="1137"/>
    </row>
    <row r="143" spans="1:2">
      <c r="A143" s="1190"/>
      <c r="B143" s="1137"/>
    </row>
    <row r="144" spans="1:2">
      <c r="A144" s="1190"/>
      <c r="B144" s="1137"/>
    </row>
    <row r="145" spans="1:2">
      <c r="A145" s="1190"/>
      <c r="B145" s="1137"/>
    </row>
    <row r="146" spans="1:2">
      <c r="A146" s="1190"/>
      <c r="B146" s="1137"/>
    </row>
    <row r="147" spans="1:2">
      <c r="A147" s="1190"/>
      <c r="B147" s="1137"/>
    </row>
    <row r="148" spans="1:2">
      <c r="A148" s="1190"/>
      <c r="B148" s="1137"/>
    </row>
    <row r="149" spans="1:2">
      <c r="A149" s="1190"/>
      <c r="B149" s="1137"/>
    </row>
    <row r="150" spans="1:2">
      <c r="A150" s="1190"/>
      <c r="B150" s="1137"/>
    </row>
    <row r="151" spans="1:2">
      <c r="A151" s="1190"/>
      <c r="B151" s="1137"/>
    </row>
    <row r="152" spans="1:2">
      <c r="A152" s="1190"/>
      <c r="B152" s="1137"/>
    </row>
    <row r="153" spans="1:2">
      <c r="A153" s="1190"/>
      <c r="B153" s="1137"/>
    </row>
    <row r="154" spans="1:2">
      <c r="A154" s="1190"/>
      <c r="B154" s="1137"/>
    </row>
    <row r="155" spans="1:2">
      <c r="A155" s="1190"/>
      <c r="B155" s="1137"/>
    </row>
    <row r="156" spans="1:2">
      <c r="A156" s="1190"/>
      <c r="B156" s="1137"/>
    </row>
    <row r="157" spans="1:2">
      <c r="A157" s="1190"/>
      <c r="B157" s="1137"/>
    </row>
    <row r="158" spans="1:2">
      <c r="A158" s="1190"/>
      <c r="B158" s="1137"/>
    </row>
    <row r="159" spans="1:2">
      <c r="A159" s="1190"/>
      <c r="B159" s="1137"/>
    </row>
    <row r="160" spans="1:2">
      <c r="A160" s="1190"/>
      <c r="B160" s="1137"/>
    </row>
    <row r="161" spans="1:11">
      <c r="A161" s="1190"/>
      <c r="B161" s="1137"/>
    </row>
    <row r="162" spans="1:11">
      <c r="A162" s="1190"/>
      <c r="B162" s="1137"/>
    </row>
    <row r="163" spans="1:11" s="1138" customFormat="1">
      <c r="A163" s="1190"/>
      <c r="B163" s="1137"/>
      <c r="D163" s="1139"/>
      <c r="E163" s="1139"/>
      <c r="G163" s="1139"/>
      <c r="H163" s="1139"/>
      <c r="J163" s="1139"/>
      <c r="K163" s="1139"/>
    </row>
    <row r="164" spans="1:11" s="1138" customFormat="1">
      <c r="A164" s="1190"/>
      <c r="B164" s="1137"/>
      <c r="D164" s="1139"/>
      <c r="E164" s="1139"/>
      <c r="G164" s="1139"/>
      <c r="H164" s="1139"/>
      <c r="J164" s="1139"/>
      <c r="K164" s="1139"/>
    </row>
    <row r="165" spans="1:11" s="1138" customFormat="1">
      <c r="A165" s="1190"/>
      <c r="B165" s="1137"/>
      <c r="D165" s="1139"/>
      <c r="E165" s="1139"/>
      <c r="G165" s="1139"/>
      <c r="H165" s="1139"/>
      <c r="J165" s="1139"/>
      <c r="K165" s="1139"/>
    </row>
    <row r="166" spans="1:11" s="1138" customFormat="1">
      <c r="A166" s="1190"/>
      <c r="B166" s="1137"/>
      <c r="D166" s="1139"/>
      <c r="E166" s="1139"/>
      <c r="G166" s="1139"/>
      <c r="H166" s="1139"/>
      <c r="J166" s="1139"/>
      <c r="K166" s="1139"/>
    </row>
    <row r="167" spans="1:11" s="1138" customFormat="1">
      <c r="A167" s="1190"/>
      <c r="B167" s="1137"/>
      <c r="D167" s="1139"/>
      <c r="E167" s="1139"/>
      <c r="G167" s="1139"/>
      <c r="H167" s="1139"/>
      <c r="J167" s="1139"/>
      <c r="K167" s="1139"/>
    </row>
    <row r="168" spans="1:11" s="1138" customFormat="1">
      <c r="A168" s="1190"/>
      <c r="B168" s="1137"/>
      <c r="D168" s="1139"/>
      <c r="E168" s="1139"/>
      <c r="G168" s="1139"/>
      <c r="H168" s="1139"/>
      <c r="J168" s="1139"/>
      <c r="K168" s="1139"/>
    </row>
    <row r="169" spans="1:11" s="1138" customFormat="1">
      <c r="A169" s="1190"/>
      <c r="B169" s="1137"/>
      <c r="D169" s="1139"/>
      <c r="E169" s="1139"/>
      <c r="G169" s="1139"/>
      <c r="H169" s="1139"/>
      <c r="J169" s="1139"/>
      <c r="K169" s="1139"/>
    </row>
    <row r="170" spans="1:11" s="1138" customFormat="1">
      <c r="A170" s="1190"/>
      <c r="B170" s="1137"/>
      <c r="D170" s="1139"/>
      <c r="E170" s="1139"/>
      <c r="G170" s="1139"/>
      <c r="H170" s="1139"/>
      <c r="J170" s="1139"/>
      <c r="K170" s="1139"/>
    </row>
    <row r="171" spans="1:11" s="1138" customFormat="1">
      <c r="A171" s="1190"/>
      <c r="B171" s="1137"/>
      <c r="D171" s="1139"/>
      <c r="E171" s="1139"/>
      <c r="G171" s="1139"/>
      <c r="H171" s="1139"/>
      <c r="J171" s="1139"/>
      <c r="K171" s="1139"/>
    </row>
    <row r="172" spans="1:11" s="1138" customFormat="1">
      <c r="A172" s="1190"/>
      <c r="B172" s="1137"/>
      <c r="D172" s="1139"/>
      <c r="E172" s="1139"/>
      <c r="G172" s="1139"/>
      <c r="H172" s="1139"/>
      <c r="J172" s="1139"/>
      <c r="K172" s="1139"/>
    </row>
    <row r="173" spans="1:11" s="1138" customFormat="1">
      <c r="A173" s="1190"/>
      <c r="B173" s="1137"/>
      <c r="D173" s="1139"/>
      <c r="E173" s="1139"/>
      <c r="G173" s="1139"/>
      <c r="H173" s="1139"/>
      <c r="J173" s="1139"/>
      <c r="K173" s="1139"/>
    </row>
    <row r="174" spans="1:11" s="1138" customFormat="1">
      <c r="A174" s="1190"/>
      <c r="B174" s="1137"/>
      <c r="D174" s="1139"/>
      <c r="E174" s="1139"/>
      <c r="G174" s="1139"/>
      <c r="H174" s="1139"/>
      <c r="J174" s="1139"/>
      <c r="K174" s="1139"/>
    </row>
    <row r="175" spans="1:11" s="1138" customFormat="1">
      <c r="A175" s="1190"/>
      <c r="B175" s="1137"/>
      <c r="D175" s="1139"/>
      <c r="E175" s="1139"/>
      <c r="G175" s="1139"/>
      <c r="H175" s="1139"/>
      <c r="J175" s="1139"/>
      <c r="K175" s="1139"/>
    </row>
    <row r="176" spans="1:11" s="1138" customFormat="1">
      <c r="A176" s="1190"/>
      <c r="B176" s="1137"/>
      <c r="D176" s="1139"/>
      <c r="E176" s="1139"/>
      <c r="G176" s="1139"/>
      <c r="H176" s="1139"/>
      <c r="J176" s="1139"/>
      <c r="K176" s="1139"/>
    </row>
    <row r="177" spans="1:11" s="1138" customFormat="1">
      <c r="A177" s="1190"/>
      <c r="B177" s="1137"/>
      <c r="D177" s="1139"/>
      <c r="E177" s="1139"/>
      <c r="G177" s="1139"/>
      <c r="H177" s="1139"/>
      <c r="J177" s="1139"/>
      <c r="K177" s="1139"/>
    </row>
    <row r="178" spans="1:11" s="1138" customFormat="1">
      <c r="A178" s="1190"/>
      <c r="B178" s="1137"/>
      <c r="D178" s="1139"/>
      <c r="E178" s="1139"/>
      <c r="G178" s="1139"/>
      <c r="H178" s="1139"/>
      <c r="J178" s="1139"/>
      <c r="K178" s="1139"/>
    </row>
    <row r="179" spans="1:11" s="1138" customFormat="1">
      <c r="A179" s="1190"/>
      <c r="B179" s="1137"/>
      <c r="D179" s="1139"/>
      <c r="E179" s="1139"/>
      <c r="G179" s="1139"/>
      <c r="H179" s="1139"/>
      <c r="J179" s="1139"/>
      <c r="K179" s="1139"/>
    </row>
    <row r="180" spans="1:11" s="1138" customFormat="1">
      <c r="A180" s="1190"/>
      <c r="B180" s="1137"/>
      <c r="D180" s="1139"/>
      <c r="E180" s="1139"/>
      <c r="G180" s="1139"/>
      <c r="H180" s="1139"/>
      <c r="J180" s="1139"/>
      <c r="K180" s="1139"/>
    </row>
    <row r="181" spans="1:11" s="1138" customFormat="1">
      <c r="A181" s="1190"/>
      <c r="B181" s="1137"/>
      <c r="D181" s="1139"/>
      <c r="E181" s="1139"/>
      <c r="G181" s="1139"/>
      <c r="H181" s="1139"/>
      <c r="J181" s="1139"/>
      <c r="K181" s="1139"/>
    </row>
    <row r="182" spans="1:11" s="1138" customFormat="1">
      <c r="A182" s="1190"/>
      <c r="B182" s="1137"/>
      <c r="D182" s="1139"/>
      <c r="E182" s="1139"/>
      <c r="G182" s="1139"/>
      <c r="H182" s="1139"/>
      <c r="J182" s="1139"/>
      <c r="K182" s="1139"/>
    </row>
    <row r="183" spans="1:11" s="1138" customFormat="1">
      <c r="A183" s="1190"/>
      <c r="B183" s="1137"/>
      <c r="D183" s="1139"/>
      <c r="E183" s="1139"/>
      <c r="G183" s="1139"/>
      <c r="H183" s="1139"/>
      <c r="J183" s="1139"/>
      <c r="K183" s="1139"/>
    </row>
    <row r="184" spans="1:11" s="1138" customFormat="1">
      <c r="A184" s="1190"/>
      <c r="B184" s="1137"/>
      <c r="D184" s="1139"/>
      <c r="E184" s="1139"/>
      <c r="G184" s="1139"/>
      <c r="H184" s="1139"/>
      <c r="J184" s="1139"/>
      <c r="K184" s="1139"/>
    </row>
    <row r="185" spans="1:11" s="1138" customFormat="1">
      <c r="A185" s="1190"/>
      <c r="B185" s="1137"/>
      <c r="D185" s="1139"/>
      <c r="E185" s="1139"/>
      <c r="G185" s="1139"/>
      <c r="H185" s="1139"/>
      <c r="J185" s="1139"/>
      <c r="K185" s="1139"/>
    </row>
    <row r="186" spans="1:11" s="1138" customFormat="1">
      <c r="A186" s="1190"/>
      <c r="B186" s="1137"/>
      <c r="D186" s="1139"/>
      <c r="E186" s="1139"/>
      <c r="G186" s="1139"/>
      <c r="H186" s="1139"/>
      <c r="J186" s="1139"/>
      <c r="K186" s="1139"/>
    </row>
    <row r="187" spans="1:11" s="1138" customFormat="1">
      <c r="A187" s="1190"/>
      <c r="B187" s="1137"/>
      <c r="D187" s="1139"/>
      <c r="E187" s="1139"/>
      <c r="G187" s="1139"/>
      <c r="H187" s="1139"/>
      <c r="J187" s="1139"/>
      <c r="K187" s="1139"/>
    </row>
    <row r="188" spans="1:11" s="1138" customFormat="1">
      <c r="A188" s="1190"/>
      <c r="B188" s="1137"/>
      <c r="D188" s="1139"/>
      <c r="E188" s="1139"/>
      <c r="G188" s="1139"/>
      <c r="H188" s="1139"/>
      <c r="J188" s="1139"/>
      <c r="K188" s="1139"/>
    </row>
    <row r="189" spans="1:11" s="1138" customFormat="1">
      <c r="A189" s="1190"/>
      <c r="B189" s="1137"/>
      <c r="D189" s="1139"/>
      <c r="E189" s="1139"/>
      <c r="G189" s="1139"/>
      <c r="H189" s="1139"/>
      <c r="J189" s="1139"/>
      <c r="K189" s="1139"/>
    </row>
    <row r="190" spans="1:11" s="1138" customFormat="1">
      <c r="A190" s="1190"/>
      <c r="B190" s="1137"/>
      <c r="D190" s="1139"/>
      <c r="E190" s="1139"/>
      <c r="G190" s="1139"/>
      <c r="H190" s="1139"/>
      <c r="J190" s="1139"/>
      <c r="K190" s="1139"/>
    </row>
    <row r="191" spans="1:11" s="1138" customFormat="1">
      <c r="A191" s="1190"/>
      <c r="B191" s="1137"/>
      <c r="D191" s="1139"/>
      <c r="E191" s="1139"/>
      <c r="G191" s="1139"/>
      <c r="H191" s="1139"/>
      <c r="J191" s="1139"/>
      <c r="K191" s="1139"/>
    </row>
    <row r="192" spans="1:11" s="1138" customFormat="1">
      <c r="A192" s="1190"/>
      <c r="B192" s="1137"/>
      <c r="D192" s="1139"/>
      <c r="E192" s="1139"/>
      <c r="G192" s="1139"/>
      <c r="H192" s="1139"/>
      <c r="J192" s="1139"/>
      <c r="K192" s="1139"/>
    </row>
    <row r="193" spans="1:11" s="1138" customFormat="1">
      <c r="A193" s="1190"/>
      <c r="B193" s="1137"/>
      <c r="D193" s="1139"/>
      <c r="E193" s="1139"/>
      <c r="G193" s="1139"/>
      <c r="H193" s="1139"/>
      <c r="J193" s="1139"/>
      <c r="K193" s="1139"/>
    </row>
    <row r="194" spans="1:11" s="1138" customFormat="1">
      <c r="A194" s="1190"/>
      <c r="B194" s="1137"/>
      <c r="D194" s="1139"/>
      <c r="E194" s="1139"/>
      <c r="G194" s="1139"/>
      <c r="H194" s="1139"/>
      <c r="J194" s="1139"/>
      <c r="K194" s="1139"/>
    </row>
    <row r="195" spans="1:11" s="1138" customFormat="1">
      <c r="A195" s="1190"/>
      <c r="B195" s="1137"/>
      <c r="D195" s="1139"/>
      <c r="E195" s="1139"/>
      <c r="G195" s="1139"/>
      <c r="H195" s="1139"/>
      <c r="J195" s="1139"/>
      <c r="K195" s="1139"/>
    </row>
    <row r="196" spans="1:11" s="1138" customFormat="1">
      <c r="A196" s="1190"/>
      <c r="B196" s="1137"/>
      <c r="D196" s="1139"/>
      <c r="E196" s="1139"/>
      <c r="G196" s="1139"/>
      <c r="H196" s="1139"/>
      <c r="J196" s="1139"/>
      <c r="K196" s="1139"/>
    </row>
    <row r="197" spans="1:11" s="1138" customFormat="1">
      <c r="A197" s="1190"/>
      <c r="B197" s="1137"/>
      <c r="D197" s="1139"/>
      <c r="E197" s="1139"/>
      <c r="G197" s="1139"/>
      <c r="H197" s="1139"/>
      <c r="J197" s="1139"/>
      <c r="K197" s="1139"/>
    </row>
    <row r="198" spans="1:11" s="1138" customFormat="1">
      <c r="A198" s="1190"/>
      <c r="B198" s="1137"/>
      <c r="D198" s="1139"/>
      <c r="E198" s="1139"/>
      <c r="G198" s="1139"/>
      <c r="H198" s="1139"/>
      <c r="J198" s="1139"/>
      <c r="K198" s="1139"/>
    </row>
    <row r="199" spans="1:11" s="1138" customFormat="1">
      <c r="A199" s="1190"/>
      <c r="B199" s="1137"/>
      <c r="D199" s="1139"/>
      <c r="E199" s="1139"/>
      <c r="G199" s="1139"/>
      <c r="H199" s="1139"/>
      <c r="J199" s="1139"/>
      <c r="K199" s="1139"/>
    </row>
    <row r="200" spans="1:11" s="1138" customFormat="1">
      <c r="A200" s="1190"/>
      <c r="B200" s="1137"/>
      <c r="D200" s="1139"/>
      <c r="E200" s="1139"/>
      <c r="G200" s="1139"/>
      <c r="H200" s="1139"/>
      <c r="J200" s="1139"/>
      <c r="K200" s="1139"/>
    </row>
    <row r="201" spans="1:11" s="1138" customFormat="1">
      <c r="A201" s="1190"/>
      <c r="B201" s="1137"/>
      <c r="D201" s="1139"/>
      <c r="E201" s="1139"/>
      <c r="G201" s="1139"/>
      <c r="H201" s="1139"/>
      <c r="J201" s="1139"/>
      <c r="K201" s="1139"/>
    </row>
    <row r="202" spans="1:11" s="1138" customFormat="1">
      <c r="A202" s="1190"/>
      <c r="B202" s="1137"/>
      <c r="D202" s="1139"/>
      <c r="E202" s="1139"/>
      <c r="G202" s="1139"/>
      <c r="H202" s="1139"/>
      <c r="J202" s="1139"/>
      <c r="K202" s="1139"/>
    </row>
    <row r="203" spans="1:11" s="1138" customFormat="1">
      <c r="A203" s="1190"/>
      <c r="B203" s="1137"/>
      <c r="D203" s="1139"/>
      <c r="E203" s="1139"/>
      <c r="G203" s="1139"/>
      <c r="H203" s="1139"/>
      <c r="J203" s="1139"/>
      <c r="K203" s="1139"/>
    </row>
    <row r="204" spans="1:11" s="1138" customFormat="1">
      <c r="A204" s="1190"/>
      <c r="B204" s="1137"/>
      <c r="D204" s="1139"/>
      <c r="E204" s="1139"/>
      <c r="G204" s="1139"/>
      <c r="H204" s="1139"/>
      <c r="J204" s="1139"/>
      <c r="K204" s="1139"/>
    </row>
    <row r="205" spans="1:11" s="1138" customFormat="1">
      <c r="A205" s="1190"/>
      <c r="B205" s="1137"/>
      <c r="D205" s="1139"/>
      <c r="E205" s="1139"/>
      <c r="G205" s="1139"/>
      <c r="H205" s="1139"/>
      <c r="J205" s="1139"/>
      <c r="K205" s="1139"/>
    </row>
    <row r="206" spans="1:11" s="1138" customFormat="1">
      <c r="A206" s="1190"/>
      <c r="B206" s="1137"/>
      <c r="D206" s="1139"/>
      <c r="E206" s="1139"/>
      <c r="G206" s="1139"/>
      <c r="H206" s="1139"/>
      <c r="J206" s="1139"/>
      <c r="K206" s="1139"/>
    </row>
    <row r="207" spans="1:11" s="1138" customFormat="1">
      <c r="A207" s="1190"/>
      <c r="B207" s="1137"/>
      <c r="D207" s="1139"/>
      <c r="E207" s="1139"/>
      <c r="G207" s="1139"/>
      <c r="H207" s="1139"/>
      <c r="J207" s="1139"/>
      <c r="K207" s="1139"/>
    </row>
    <row r="208" spans="1:11" s="1138" customFormat="1">
      <c r="A208" s="1190"/>
      <c r="B208" s="1137"/>
      <c r="D208" s="1139"/>
      <c r="E208" s="1139"/>
      <c r="G208" s="1139"/>
      <c r="H208" s="1139"/>
      <c r="J208" s="1139"/>
      <c r="K208" s="1139"/>
    </row>
    <row r="209" spans="1:11" s="1138" customFormat="1">
      <c r="A209" s="1190"/>
      <c r="B209" s="1137"/>
      <c r="D209" s="1139"/>
      <c r="E209" s="1139"/>
      <c r="G209" s="1139"/>
      <c r="H209" s="1139"/>
      <c r="J209" s="1139"/>
      <c r="K209" s="1139"/>
    </row>
    <row r="210" spans="1:11" s="1138" customFormat="1">
      <c r="A210" s="1190"/>
      <c r="B210" s="1137"/>
      <c r="D210" s="1139"/>
      <c r="E210" s="1139"/>
      <c r="G210" s="1139"/>
      <c r="H210" s="1139"/>
      <c r="J210" s="1139"/>
      <c r="K210" s="1139"/>
    </row>
    <row r="211" spans="1:11" s="1138" customFormat="1">
      <c r="A211" s="1190"/>
      <c r="B211" s="1137"/>
      <c r="D211" s="1139"/>
      <c r="E211" s="1139"/>
      <c r="G211" s="1139"/>
      <c r="H211" s="1139"/>
      <c r="J211" s="1139"/>
      <c r="K211" s="1139"/>
    </row>
    <row r="212" spans="1:11" s="1138" customFormat="1">
      <c r="A212" s="1190"/>
      <c r="B212" s="1137"/>
      <c r="D212" s="1139"/>
      <c r="E212" s="1139"/>
      <c r="G212" s="1139"/>
      <c r="H212" s="1139"/>
      <c r="J212" s="1139"/>
      <c r="K212" s="1139"/>
    </row>
    <row r="213" spans="1:11" s="1138" customFormat="1">
      <c r="A213" s="1190"/>
      <c r="B213" s="1137"/>
      <c r="D213" s="1139"/>
      <c r="E213" s="1139"/>
      <c r="G213" s="1139"/>
      <c r="H213" s="1139"/>
      <c r="J213" s="1139"/>
      <c r="K213" s="1139"/>
    </row>
    <row r="214" spans="1:11" s="1138" customFormat="1">
      <c r="A214" s="1190"/>
      <c r="B214" s="1137"/>
      <c r="D214" s="1139"/>
      <c r="E214" s="1139"/>
      <c r="G214" s="1139"/>
      <c r="H214" s="1139"/>
      <c r="J214" s="1139"/>
      <c r="K214" s="1139"/>
    </row>
    <row r="215" spans="1:11" s="1138" customFormat="1">
      <c r="A215" s="1190"/>
      <c r="B215" s="1137"/>
      <c r="D215" s="1139"/>
      <c r="E215" s="1139"/>
      <c r="G215" s="1139"/>
      <c r="H215" s="1139"/>
      <c r="J215" s="1139"/>
      <c r="K215" s="1139"/>
    </row>
    <row r="216" spans="1:11" s="1138" customFormat="1">
      <c r="A216" s="1190"/>
      <c r="B216" s="1137"/>
      <c r="D216" s="1139"/>
      <c r="E216" s="1139"/>
      <c r="G216" s="1139"/>
      <c r="H216" s="1139"/>
      <c r="J216" s="1139"/>
      <c r="K216" s="1139"/>
    </row>
    <row r="217" spans="1:11" s="1138" customFormat="1">
      <c r="A217" s="1190"/>
      <c r="B217" s="1137"/>
      <c r="D217" s="1139"/>
      <c r="E217" s="1139"/>
      <c r="G217" s="1139"/>
      <c r="H217" s="1139"/>
      <c r="J217" s="1139"/>
      <c r="K217" s="1139"/>
    </row>
    <row r="218" spans="1:11" s="1138" customFormat="1">
      <c r="A218" s="1190"/>
      <c r="B218" s="1137"/>
      <c r="D218" s="1139"/>
      <c r="E218" s="1139"/>
      <c r="G218" s="1139"/>
      <c r="H218" s="1139"/>
      <c r="J218" s="1139"/>
      <c r="K218" s="1139"/>
    </row>
    <row r="219" spans="1:11" s="1138" customFormat="1">
      <c r="A219" s="1190"/>
      <c r="B219" s="1137"/>
      <c r="D219" s="1139"/>
      <c r="E219" s="1139"/>
      <c r="G219" s="1139"/>
      <c r="H219" s="1139"/>
      <c r="J219" s="1139"/>
      <c r="K219" s="1139"/>
    </row>
    <row r="220" spans="1:11" s="1138" customFormat="1">
      <c r="A220" s="1190"/>
      <c r="B220" s="1137"/>
      <c r="D220" s="1139"/>
      <c r="E220" s="1139"/>
      <c r="G220" s="1139"/>
      <c r="H220" s="1139"/>
      <c r="J220" s="1139"/>
      <c r="K220" s="1139"/>
    </row>
    <row r="221" spans="1:11" s="1138" customFormat="1">
      <c r="A221" s="1190"/>
      <c r="B221" s="1137"/>
      <c r="D221" s="1139"/>
      <c r="E221" s="1139"/>
      <c r="G221" s="1139"/>
      <c r="H221" s="1139"/>
      <c r="J221" s="1139"/>
      <c r="K221" s="1139"/>
    </row>
    <row r="222" spans="1:11" s="1138" customFormat="1">
      <c r="A222" s="1190"/>
      <c r="B222" s="1137"/>
      <c r="D222" s="1139"/>
      <c r="E222" s="1139"/>
      <c r="G222" s="1139"/>
      <c r="H222" s="1139"/>
      <c r="J222" s="1139"/>
      <c r="K222" s="1139"/>
    </row>
    <row r="223" spans="1:11" s="1138" customFormat="1">
      <c r="A223" s="1190"/>
      <c r="B223" s="1137"/>
      <c r="D223" s="1139"/>
      <c r="E223" s="1139"/>
      <c r="G223" s="1139"/>
      <c r="H223" s="1139"/>
      <c r="J223" s="1139"/>
      <c r="K223" s="1139"/>
    </row>
    <row r="224" spans="1:11" s="1138" customFormat="1">
      <c r="A224" s="1190"/>
      <c r="B224" s="1137"/>
      <c r="D224" s="1139"/>
      <c r="E224" s="1139"/>
      <c r="G224" s="1139"/>
      <c r="H224" s="1139"/>
      <c r="J224" s="1139"/>
      <c r="K224" s="1139"/>
    </row>
    <row r="225" spans="1:11" s="1138" customFormat="1">
      <c r="A225" s="1190"/>
      <c r="B225" s="1137"/>
      <c r="D225" s="1139"/>
      <c r="E225" s="1139"/>
      <c r="G225" s="1139"/>
      <c r="H225" s="1139"/>
      <c r="J225" s="1139"/>
      <c r="K225" s="1139"/>
    </row>
    <row r="226" spans="1:11" s="1138" customFormat="1">
      <c r="A226" s="1190"/>
      <c r="B226" s="1137"/>
      <c r="D226" s="1139"/>
      <c r="E226" s="1139"/>
      <c r="G226" s="1139"/>
      <c r="H226" s="1139"/>
      <c r="J226" s="1139"/>
      <c r="K226" s="1139"/>
    </row>
    <row r="227" spans="1:11" s="1138" customFormat="1">
      <c r="A227" s="1190"/>
      <c r="B227" s="1137"/>
      <c r="D227" s="1139"/>
      <c r="E227" s="1139"/>
      <c r="G227" s="1139"/>
      <c r="H227" s="1139"/>
      <c r="J227" s="1139"/>
      <c r="K227" s="1139"/>
    </row>
    <row r="228" spans="1:11" s="1138" customFormat="1">
      <c r="A228" s="1190"/>
      <c r="B228" s="1137"/>
      <c r="D228" s="1139"/>
      <c r="E228" s="1139"/>
      <c r="G228" s="1139"/>
      <c r="H228" s="1139"/>
      <c r="J228" s="1139"/>
      <c r="K228" s="1139"/>
    </row>
    <row r="229" spans="1:11" s="1138" customFormat="1">
      <c r="A229" s="1190"/>
      <c r="B229" s="1137"/>
      <c r="D229" s="1139"/>
      <c r="E229" s="1139"/>
      <c r="G229" s="1139"/>
      <c r="H229" s="1139"/>
      <c r="J229" s="1139"/>
      <c r="K229" s="1139"/>
    </row>
    <row r="230" spans="1:11" s="1138" customFormat="1">
      <c r="A230" s="1190"/>
      <c r="B230" s="1137"/>
      <c r="D230" s="1139"/>
      <c r="E230" s="1139"/>
      <c r="G230" s="1139"/>
      <c r="H230" s="1139"/>
      <c r="J230" s="1139"/>
      <c r="K230" s="1139"/>
    </row>
    <row r="231" spans="1:11" s="1138" customFormat="1">
      <c r="A231" s="1190"/>
      <c r="B231" s="1137"/>
      <c r="D231" s="1139"/>
      <c r="E231" s="1139"/>
      <c r="G231" s="1139"/>
      <c r="H231" s="1139"/>
      <c r="J231" s="1139"/>
      <c r="K231" s="1139"/>
    </row>
    <row r="232" spans="1:11" s="1138" customFormat="1">
      <c r="A232" s="1190"/>
      <c r="B232" s="1137"/>
      <c r="D232" s="1139"/>
      <c r="E232" s="1139"/>
      <c r="G232" s="1139"/>
      <c r="H232" s="1139"/>
      <c r="J232" s="1139"/>
      <c r="K232" s="1139"/>
    </row>
    <row r="233" spans="1:11" s="1138" customFormat="1">
      <c r="A233" s="1190"/>
      <c r="B233" s="1137"/>
      <c r="D233" s="1139"/>
      <c r="E233" s="1139"/>
      <c r="G233" s="1139"/>
      <c r="H233" s="1139"/>
      <c r="J233" s="1139"/>
      <c r="K233" s="1139"/>
    </row>
    <row r="234" spans="1:11" s="1138" customFormat="1">
      <c r="A234" s="1190"/>
      <c r="B234" s="1137"/>
      <c r="D234" s="1139"/>
      <c r="E234" s="1139"/>
      <c r="G234" s="1139"/>
      <c r="H234" s="1139"/>
      <c r="J234" s="1139"/>
      <c r="K234" s="1139"/>
    </row>
    <row r="235" spans="1:11" s="1138" customFormat="1">
      <c r="A235" s="1190"/>
      <c r="B235" s="1137"/>
      <c r="D235" s="1139"/>
      <c r="E235" s="1139"/>
      <c r="G235" s="1139"/>
      <c r="H235" s="1139"/>
      <c r="J235" s="1139"/>
      <c r="K235" s="1139"/>
    </row>
    <row r="236" spans="1:11" s="1138" customFormat="1">
      <c r="A236" s="1190"/>
      <c r="B236" s="1137"/>
      <c r="D236" s="1139"/>
      <c r="E236" s="1139"/>
      <c r="G236" s="1139"/>
      <c r="H236" s="1139"/>
      <c r="J236" s="1139"/>
      <c r="K236" s="1139"/>
    </row>
    <row r="237" spans="1:11" s="1138" customFormat="1">
      <c r="A237" s="1190"/>
      <c r="B237" s="1137"/>
      <c r="D237" s="1139"/>
      <c r="E237" s="1139"/>
      <c r="G237" s="1139"/>
      <c r="H237" s="1139"/>
      <c r="J237" s="1139"/>
      <c r="K237" s="1139"/>
    </row>
    <row r="238" spans="1:11" s="1138" customFormat="1">
      <c r="A238" s="1190"/>
      <c r="B238" s="1137"/>
      <c r="D238" s="1139"/>
      <c r="E238" s="1139"/>
      <c r="G238" s="1139"/>
      <c r="H238" s="1139"/>
      <c r="J238" s="1139"/>
      <c r="K238" s="1139"/>
    </row>
    <row r="239" spans="1:11" s="1138" customFormat="1">
      <c r="A239" s="1190"/>
      <c r="B239" s="1137"/>
      <c r="D239" s="1139"/>
      <c r="E239" s="1139"/>
      <c r="G239" s="1139"/>
      <c r="H239" s="1139"/>
      <c r="J239" s="1139"/>
      <c r="K239" s="1139"/>
    </row>
    <row r="240" spans="1:11" s="1138" customFormat="1">
      <c r="A240" s="1190"/>
      <c r="B240" s="1137"/>
      <c r="D240" s="1139"/>
      <c r="E240" s="1139"/>
      <c r="G240" s="1139"/>
      <c r="H240" s="1139"/>
      <c r="J240" s="1139"/>
      <c r="K240" s="1139"/>
    </row>
    <row r="241" spans="1:11" s="1138" customFormat="1">
      <c r="A241" s="1190"/>
      <c r="B241" s="1137"/>
      <c r="D241" s="1139"/>
      <c r="E241" s="1139"/>
      <c r="G241" s="1139"/>
      <c r="H241" s="1139"/>
      <c r="J241" s="1139"/>
      <c r="K241" s="1139"/>
    </row>
    <row r="242" spans="1:11" s="1138" customFormat="1">
      <c r="A242" s="1190"/>
      <c r="B242" s="1137"/>
      <c r="D242" s="1139"/>
      <c r="E242" s="1139"/>
      <c r="G242" s="1139"/>
      <c r="H242" s="1139"/>
      <c r="J242" s="1139"/>
      <c r="K242" s="1139"/>
    </row>
    <row r="243" spans="1:11" s="1138" customFormat="1">
      <c r="A243" s="1190"/>
      <c r="B243" s="1137"/>
      <c r="D243" s="1139"/>
      <c r="E243" s="1139"/>
      <c r="G243" s="1139"/>
      <c r="H243" s="1139"/>
      <c r="J243" s="1139"/>
      <c r="K243" s="1139"/>
    </row>
    <row r="244" spans="1:11" s="1138" customFormat="1">
      <c r="A244" s="1190"/>
      <c r="B244" s="1137"/>
      <c r="D244" s="1139"/>
      <c r="E244" s="1139"/>
      <c r="G244" s="1139"/>
      <c r="H244" s="1139"/>
      <c r="J244" s="1139"/>
      <c r="K244" s="1139"/>
    </row>
    <row r="245" spans="1:11" s="1138" customFormat="1">
      <c r="A245" s="1190"/>
      <c r="B245" s="1137"/>
      <c r="D245" s="1139"/>
      <c r="E245" s="1139"/>
      <c r="G245" s="1139"/>
      <c r="H245" s="1139"/>
      <c r="J245" s="1139"/>
      <c r="K245" s="1139"/>
    </row>
    <row r="246" spans="1:11" s="1138" customFormat="1">
      <c r="A246" s="1190"/>
      <c r="B246" s="1137"/>
      <c r="D246" s="1139"/>
      <c r="E246" s="1139"/>
      <c r="G246" s="1139"/>
      <c r="H246" s="1139"/>
      <c r="J246" s="1139"/>
      <c r="K246" s="1139"/>
    </row>
    <row r="247" spans="1:11" s="1138" customFormat="1">
      <c r="A247" s="1190"/>
      <c r="B247" s="1137"/>
      <c r="D247" s="1139"/>
      <c r="E247" s="1139"/>
      <c r="G247" s="1139"/>
      <c r="H247" s="1139"/>
      <c r="J247" s="1139"/>
      <c r="K247" s="1139"/>
    </row>
    <row r="248" spans="1:11" s="1138" customFormat="1">
      <c r="A248" s="1190"/>
      <c r="B248" s="1137"/>
      <c r="D248" s="1139"/>
      <c r="E248" s="1139"/>
      <c r="G248" s="1139"/>
      <c r="H248" s="1139"/>
      <c r="J248" s="1139"/>
      <c r="K248" s="1139"/>
    </row>
    <row r="249" spans="1:11" s="1138" customFormat="1">
      <c r="A249" s="1190"/>
      <c r="B249" s="1137"/>
      <c r="D249" s="1139"/>
      <c r="E249" s="1139"/>
      <c r="G249" s="1139"/>
      <c r="H249" s="1139"/>
      <c r="J249" s="1139"/>
      <c r="K249" s="1139"/>
    </row>
    <row r="250" spans="1:11" s="1138" customFormat="1">
      <c r="A250" s="1190"/>
      <c r="B250" s="1137"/>
      <c r="D250" s="1139"/>
      <c r="E250" s="1139"/>
      <c r="G250" s="1139"/>
      <c r="H250" s="1139"/>
      <c r="J250" s="1139"/>
      <c r="K250" s="1139"/>
    </row>
    <row r="251" spans="1:11" s="1138" customFormat="1">
      <c r="A251" s="1190"/>
      <c r="B251" s="1137"/>
      <c r="D251" s="1139"/>
      <c r="E251" s="1139"/>
      <c r="G251" s="1139"/>
      <c r="H251" s="1139"/>
      <c r="J251" s="1139"/>
      <c r="K251" s="1139"/>
    </row>
    <row r="252" spans="1:11" s="1138" customFormat="1">
      <c r="A252" s="1190"/>
      <c r="B252" s="1137"/>
      <c r="D252" s="1139"/>
      <c r="E252" s="1139"/>
      <c r="G252" s="1139"/>
      <c r="H252" s="1139"/>
      <c r="J252" s="1139"/>
      <c r="K252" s="1139"/>
    </row>
    <row r="253" spans="1:11" s="1138" customFormat="1">
      <c r="A253" s="1190"/>
      <c r="B253" s="1137"/>
      <c r="D253" s="1139"/>
      <c r="E253" s="1139"/>
      <c r="G253" s="1139"/>
      <c r="H253" s="1139"/>
      <c r="J253" s="1139"/>
      <c r="K253" s="1139"/>
    </row>
    <row r="254" spans="1:11" s="1138" customFormat="1">
      <c r="A254" s="1190"/>
      <c r="B254" s="1137"/>
      <c r="D254" s="1139"/>
      <c r="E254" s="1139"/>
      <c r="G254" s="1139"/>
      <c r="H254" s="1139"/>
      <c r="J254" s="1139"/>
      <c r="K254" s="1139"/>
    </row>
    <row r="255" spans="1:11" s="1138" customFormat="1">
      <c r="A255" s="1190"/>
      <c r="B255" s="1137"/>
      <c r="D255" s="1139"/>
      <c r="E255" s="1139"/>
      <c r="G255" s="1139"/>
      <c r="H255" s="1139"/>
      <c r="J255" s="1139"/>
      <c r="K255" s="1139"/>
    </row>
    <row r="256" spans="1:11" s="1138" customFormat="1">
      <c r="A256" s="1190"/>
      <c r="B256" s="1137"/>
      <c r="D256" s="1139"/>
      <c r="E256" s="1139"/>
      <c r="G256" s="1139"/>
      <c r="H256" s="1139"/>
      <c r="J256" s="1139"/>
      <c r="K256" s="1139"/>
    </row>
    <row r="257" spans="1:11" s="1138" customFormat="1">
      <c r="A257" s="1190"/>
      <c r="B257" s="1137"/>
      <c r="D257" s="1139"/>
      <c r="E257" s="1139"/>
      <c r="G257" s="1139"/>
      <c r="H257" s="1139"/>
      <c r="J257" s="1139"/>
      <c r="K257" s="1139"/>
    </row>
    <row r="258" spans="1:11" s="1138" customFormat="1">
      <c r="A258" s="1190"/>
      <c r="B258" s="1137"/>
      <c r="D258" s="1139"/>
      <c r="E258" s="1139"/>
      <c r="G258" s="1139"/>
      <c r="H258" s="1139"/>
      <c r="J258" s="1139"/>
      <c r="K258" s="1139"/>
    </row>
    <row r="259" spans="1:11" s="1138" customFormat="1">
      <c r="A259" s="1190"/>
      <c r="B259" s="1137"/>
      <c r="D259" s="1139"/>
      <c r="E259" s="1139"/>
      <c r="G259" s="1139"/>
      <c r="H259" s="1139"/>
      <c r="J259" s="1139"/>
      <c r="K259" s="1139"/>
    </row>
    <row r="260" spans="1:11" s="1138" customFormat="1">
      <c r="A260" s="1190"/>
      <c r="B260" s="1137"/>
      <c r="D260" s="1139"/>
      <c r="E260" s="1139"/>
      <c r="G260" s="1139"/>
      <c r="H260" s="1139"/>
      <c r="J260" s="1139"/>
      <c r="K260" s="1139"/>
    </row>
    <row r="261" spans="1:11" s="1138" customFormat="1">
      <c r="A261" s="1190"/>
      <c r="B261" s="1137"/>
      <c r="D261" s="1139"/>
      <c r="E261" s="1139"/>
      <c r="G261" s="1139"/>
      <c r="H261" s="1139"/>
      <c r="J261" s="1139"/>
      <c r="K261" s="1139"/>
    </row>
    <row r="262" spans="1:11" s="1138" customFormat="1">
      <c r="A262" s="1190"/>
      <c r="B262" s="1137"/>
      <c r="D262" s="1139"/>
      <c r="E262" s="1139"/>
      <c r="G262" s="1139"/>
      <c r="H262" s="1139"/>
      <c r="J262" s="1139"/>
      <c r="K262" s="1139"/>
    </row>
    <row r="263" spans="1:11" s="1138" customFormat="1">
      <c r="A263" s="1190"/>
      <c r="B263" s="1137"/>
      <c r="D263" s="1139"/>
      <c r="E263" s="1139"/>
      <c r="G263" s="1139"/>
      <c r="H263" s="1139"/>
      <c r="J263" s="1139"/>
      <c r="K263" s="1139"/>
    </row>
    <row r="264" spans="1:11" s="1138" customFormat="1">
      <c r="A264" s="1190"/>
      <c r="B264" s="1137"/>
      <c r="D264" s="1139"/>
      <c r="E264" s="1139"/>
      <c r="G264" s="1139"/>
      <c r="H264" s="1139"/>
      <c r="J264" s="1139"/>
      <c r="K264" s="1139"/>
    </row>
    <row r="265" spans="1:11" s="1138" customFormat="1">
      <c r="A265" s="1190"/>
      <c r="B265" s="1137"/>
      <c r="D265" s="1139"/>
      <c r="E265" s="1139"/>
      <c r="G265" s="1139"/>
      <c r="H265" s="1139"/>
      <c r="J265" s="1139"/>
      <c r="K265" s="1139"/>
    </row>
    <row r="266" spans="1:11" s="1138" customFormat="1">
      <c r="A266" s="1190"/>
      <c r="B266" s="1137"/>
      <c r="D266" s="1139"/>
      <c r="E266" s="1139"/>
      <c r="G266" s="1139"/>
      <c r="H266" s="1139"/>
      <c r="J266" s="1139"/>
      <c r="K266" s="1139"/>
    </row>
    <row r="267" spans="1:11" s="1138" customFormat="1">
      <c r="A267" s="1190"/>
      <c r="B267" s="1137"/>
      <c r="D267" s="1139"/>
      <c r="E267" s="1139"/>
      <c r="G267" s="1139"/>
      <c r="H267" s="1139"/>
      <c r="J267" s="1139"/>
      <c r="K267" s="1139"/>
    </row>
    <row r="268" spans="1:11" s="1138" customFormat="1">
      <c r="A268" s="1190"/>
      <c r="B268" s="1137"/>
      <c r="D268" s="1139"/>
      <c r="E268" s="1139"/>
      <c r="G268" s="1139"/>
      <c r="H268" s="1139"/>
      <c r="J268" s="1139"/>
      <c r="K268" s="1139"/>
    </row>
    <row r="269" spans="1:11" s="1138" customFormat="1">
      <c r="A269" s="1190"/>
      <c r="B269" s="1137"/>
      <c r="D269" s="1139"/>
      <c r="E269" s="1139"/>
      <c r="G269" s="1139"/>
      <c r="H269" s="1139"/>
      <c r="J269" s="1139"/>
      <c r="K269" s="1139"/>
    </row>
    <row r="270" spans="1:11" s="1138" customFormat="1">
      <c r="A270" s="1190"/>
      <c r="B270" s="1137"/>
      <c r="D270" s="1139"/>
      <c r="E270" s="1139"/>
      <c r="G270" s="1139"/>
      <c r="H270" s="1139"/>
      <c r="J270" s="1139"/>
      <c r="K270" s="1139"/>
    </row>
    <row r="271" spans="1:11" s="1138" customFormat="1">
      <c r="A271" s="1190"/>
      <c r="B271" s="1137"/>
      <c r="D271" s="1139"/>
      <c r="E271" s="1139"/>
      <c r="G271" s="1139"/>
      <c r="H271" s="1139"/>
      <c r="J271" s="1139"/>
      <c r="K271" s="1139"/>
    </row>
    <row r="272" spans="1:11" s="1138" customFormat="1">
      <c r="A272" s="1190"/>
      <c r="B272" s="1137"/>
      <c r="D272" s="1139"/>
      <c r="E272" s="1139"/>
      <c r="G272" s="1139"/>
      <c r="H272" s="1139"/>
      <c r="J272" s="1139"/>
      <c r="K272" s="1139"/>
    </row>
    <row r="273" spans="1:11" s="1138" customFormat="1">
      <c r="A273" s="1190"/>
      <c r="B273" s="1137"/>
      <c r="D273" s="1139"/>
      <c r="E273" s="1139"/>
      <c r="G273" s="1139"/>
      <c r="H273" s="1139"/>
      <c r="J273" s="1139"/>
      <c r="K273" s="1139"/>
    </row>
    <row r="274" spans="1:11" s="1138" customFormat="1">
      <c r="A274" s="1190"/>
      <c r="B274" s="1137"/>
      <c r="D274" s="1139"/>
      <c r="E274" s="1139"/>
      <c r="G274" s="1139"/>
      <c r="H274" s="1139"/>
      <c r="J274" s="1139"/>
      <c r="K274" s="1139"/>
    </row>
    <row r="275" spans="1:11" s="1138" customFormat="1">
      <c r="A275" s="1190"/>
      <c r="B275" s="1137"/>
      <c r="D275" s="1139"/>
      <c r="E275" s="1139"/>
      <c r="G275" s="1139"/>
      <c r="H275" s="1139"/>
      <c r="J275" s="1139"/>
      <c r="K275" s="1139"/>
    </row>
    <row r="276" spans="1:11" s="1138" customFormat="1">
      <c r="A276" s="1190"/>
      <c r="B276" s="1137"/>
      <c r="D276" s="1139"/>
      <c r="E276" s="1139"/>
      <c r="G276" s="1139"/>
      <c r="H276" s="1139"/>
      <c r="J276" s="1139"/>
      <c r="K276" s="1139"/>
    </row>
    <row r="277" spans="1:11" s="1138" customFormat="1">
      <c r="A277" s="1190"/>
      <c r="B277" s="1137"/>
      <c r="D277" s="1139"/>
      <c r="E277" s="1139"/>
      <c r="G277" s="1139"/>
      <c r="H277" s="1139"/>
      <c r="J277" s="1139"/>
      <c r="K277" s="1139"/>
    </row>
    <row r="278" spans="1:11" s="1138" customFormat="1">
      <c r="A278" s="1190"/>
      <c r="B278" s="1137"/>
      <c r="D278" s="1139"/>
      <c r="E278" s="1139"/>
      <c r="G278" s="1139"/>
      <c r="H278" s="1139"/>
      <c r="J278" s="1139"/>
      <c r="K278" s="1139"/>
    </row>
    <row r="279" spans="1:11" s="1138" customFormat="1">
      <c r="A279" s="1190"/>
      <c r="B279" s="1137"/>
      <c r="D279" s="1139"/>
      <c r="E279" s="1139"/>
      <c r="G279" s="1139"/>
      <c r="H279" s="1139"/>
      <c r="J279" s="1139"/>
      <c r="K279" s="1139"/>
    </row>
    <row r="280" spans="1:11" s="1138" customFormat="1">
      <c r="A280" s="1190"/>
      <c r="B280" s="1137"/>
      <c r="D280" s="1139"/>
      <c r="E280" s="1139"/>
      <c r="G280" s="1139"/>
      <c r="H280" s="1139"/>
      <c r="J280" s="1139"/>
      <c r="K280" s="1139"/>
    </row>
    <row r="281" spans="1:11" s="1138" customFormat="1">
      <c r="A281" s="1190"/>
      <c r="B281" s="1137"/>
      <c r="D281" s="1139"/>
      <c r="E281" s="1139"/>
      <c r="G281" s="1139"/>
      <c r="H281" s="1139"/>
      <c r="J281" s="1139"/>
      <c r="K281" s="1139"/>
    </row>
    <row r="282" spans="1:11" s="1138" customFormat="1">
      <c r="A282" s="1190"/>
      <c r="B282" s="1137"/>
      <c r="D282" s="1139"/>
      <c r="E282" s="1139"/>
      <c r="G282" s="1139"/>
      <c r="H282" s="1139"/>
      <c r="J282" s="1139"/>
      <c r="K282" s="1139"/>
    </row>
    <row r="283" spans="1:11" s="1138" customFormat="1">
      <c r="A283" s="1190"/>
      <c r="B283" s="1137"/>
      <c r="D283" s="1139"/>
      <c r="E283" s="1139"/>
      <c r="G283" s="1139"/>
      <c r="H283" s="1139"/>
      <c r="J283" s="1139"/>
      <c r="K283" s="1139"/>
    </row>
    <row r="284" spans="1:11" s="1138" customFormat="1">
      <c r="A284" s="1190"/>
      <c r="B284" s="1137"/>
      <c r="D284" s="1139"/>
      <c r="E284" s="1139"/>
      <c r="G284" s="1139"/>
      <c r="H284" s="1139"/>
      <c r="J284" s="1139"/>
      <c r="K284" s="1139"/>
    </row>
    <row r="285" spans="1:11" s="1138" customFormat="1">
      <c r="A285" s="1190"/>
      <c r="B285" s="1137"/>
      <c r="D285" s="1139"/>
      <c r="E285" s="1139"/>
      <c r="G285" s="1139"/>
      <c r="H285" s="1139"/>
      <c r="J285" s="1139"/>
      <c r="K285" s="1139"/>
    </row>
    <row r="286" spans="1:11" s="1138" customFormat="1">
      <c r="A286" s="1190"/>
      <c r="B286" s="1137"/>
      <c r="D286" s="1139"/>
      <c r="E286" s="1139"/>
      <c r="G286" s="1139"/>
      <c r="H286" s="1139"/>
      <c r="J286" s="1139"/>
      <c r="K286" s="1139"/>
    </row>
    <row r="287" spans="1:11" s="1138" customFormat="1">
      <c r="A287" s="1190"/>
      <c r="B287" s="1137"/>
      <c r="D287" s="1139"/>
      <c r="E287" s="1139"/>
      <c r="G287" s="1139"/>
      <c r="H287" s="1139"/>
      <c r="J287" s="1139"/>
      <c r="K287" s="1139"/>
    </row>
    <row r="288" spans="1:11" s="1138" customFormat="1">
      <c r="A288" s="1190"/>
      <c r="B288" s="1137"/>
      <c r="D288" s="1139"/>
      <c r="E288" s="1139"/>
      <c r="G288" s="1139"/>
      <c r="H288" s="1139"/>
      <c r="J288" s="1139"/>
      <c r="K288" s="1139"/>
    </row>
    <row r="289" spans="1:11" s="1138" customFormat="1">
      <c r="A289" s="1190"/>
      <c r="B289" s="1137"/>
      <c r="D289" s="1139"/>
      <c r="E289" s="1139"/>
      <c r="G289" s="1139"/>
      <c r="H289" s="1139"/>
      <c r="J289" s="1139"/>
      <c r="K289" s="1139"/>
    </row>
    <row r="290" spans="1:11" s="1138" customFormat="1">
      <c r="A290" s="1190"/>
      <c r="B290" s="1137"/>
      <c r="D290" s="1139"/>
      <c r="E290" s="1139"/>
      <c r="G290" s="1139"/>
      <c r="H290" s="1139"/>
      <c r="J290" s="1139"/>
      <c r="K290" s="1139"/>
    </row>
    <row r="291" spans="1:11" s="1138" customFormat="1">
      <c r="A291" s="1190"/>
      <c r="B291" s="1137"/>
      <c r="D291" s="1139"/>
      <c r="E291" s="1139"/>
      <c r="G291" s="1139"/>
      <c r="H291" s="1139"/>
      <c r="J291" s="1139"/>
      <c r="K291" s="1139"/>
    </row>
    <row r="292" spans="1:11" s="1138" customFormat="1">
      <c r="A292" s="1190"/>
      <c r="B292" s="1137"/>
      <c r="D292" s="1139"/>
      <c r="E292" s="1139"/>
      <c r="G292" s="1139"/>
      <c r="H292" s="1139"/>
      <c r="J292" s="1139"/>
      <c r="K292" s="1139"/>
    </row>
    <row r="293" spans="1:11" s="1138" customFormat="1">
      <c r="A293" s="1190"/>
      <c r="B293" s="1137"/>
      <c r="D293" s="1139"/>
      <c r="E293" s="1139"/>
      <c r="G293" s="1139"/>
      <c r="H293" s="1139"/>
      <c r="J293" s="1139"/>
      <c r="K293" s="1139"/>
    </row>
    <row r="294" spans="1:11" s="1138" customFormat="1">
      <c r="A294" s="1190"/>
      <c r="B294" s="1137"/>
      <c r="D294" s="1139"/>
      <c r="E294" s="1139"/>
      <c r="G294" s="1139"/>
      <c r="H294" s="1139"/>
      <c r="J294" s="1139"/>
      <c r="K294" s="1139"/>
    </row>
    <row r="295" spans="1:11" s="1138" customFormat="1">
      <c r="A295" s="1190"/>
      <c r="B295" s="1137"/>
      <c r="D295" s="1139"/>
      <c r="E295" s="1139"/>
      <c r="G295" s="1139"/>
      <c r="H295" s="1139"/>
      <c r="J295" s="1139"/>
      <c r="K295" s="1139"/>
    </row>
    <row r="296" spans="1:11" s="1138" customFormat="1">
      <c r="A296" s="1190"/>
      <c r="B296" s="1137"/>
      <c r="D296" s="1139"/>
      <c r="E296" s="1139"/>
      <c r="G296" s="1139"/>
      <c r="H296" s="1139"/>
      <c r="J296" s="1139"/>
      <c r="K296" s="1139"/>
    </row>
    <row r="297" spans="1:11" s="1138" customFormat="1">
      <c r="A297" s="1190"/>
      <c r="B297" s="1137"/>
      <c r="D297" s="1139"/>
      <c r="E297" s="1139"/>
      <c r="G297" s="1139"/>
      <c r="H297" s="1139"/>
      <c r="J297" s="1139"/>
      <c r="K297" s="1139"/>
    </row>
    <row r="298" spans="1:11" s="1138" customFormat="1">
      <c r="A298" s="1190"/>
      <c r="B298" s="1137"/>
      <c r="D298" s="1139"/>
      <c r="E298" s="1139"/>
      <c r="G298" s="1139"/>
      <c r="H298" s="1139"/>
      <c r="J298" s="1139"/>
      <c r="K298" s="1139"/>
    </row>
    <row r="299" spans="1:11" s="1138" customFormat="1">
      <c r="A299" s="1190"/>
      <c r="B299" s="1137"/>
      <c r="D299" s="1139"/>
      <c r="E299" s="1139"/>
      <c r="G299" s="1139"/>
      <c r="H299" s="1139"/>
      <c r="J299" s="1139"/>
      <c r="K299" s="1139"/>
    </row>
    <row r="300" spans="1:11" s="1138" customFormat="1">
      <c r="A300" s="1190"/>
      <c r="B300" s="1137"/>
      <c r="D300" s="1139"/>
      <c r="E300" s="1139"/>
      <c r="G300" s="1139"/>
      <c r="H300" s="1139"/>
      <c r="J300" s="1139"/>
      <c r="K300" s="1139"/>
    </row>
    <row r="301" spans="1:11" s="1138" customFormat="1">
      <c r="A301" s="1190"/>
      <c r="B301" s="1137"/>
      <c r="D301" s="1139"/>
      <c r="E301" s="1139"/>
      <c r="G301" s="1139"/>
      <c r="H301" s="1139"/>
      <c r="J301" s="1139"/>
      <c r="K301" s="1139"/>
    </row>
    <row r="302" spans="1:11" s="1138" customFormat="1">
      <c r="A302" s="1190"/>
      <c r="B302" s="1137"/>
      <c r="D302" s="1139"/>
      <c r="E302" s="1139"/>
      <c r="G302" s="1139"/>
      <c r="H302" s="1139"/>
      <c r="J302" s="1139"/>
      <c r="K302" s="1139"/>
    </row>
    <row r="303" spans="1:11" s="1138" customFormat="1">
      <c r="A303" s="1190"/>
      <c r="B303" s="1137"/>
      <c r="D303" s="1139"/>
      <c r="E303" s="1139"/>
      <c r="G303" s="1139"/>
      <c r="H303" s="1139"/>
      <c r="J303" s="1139"/>
      <c r="K303" s="1139"/>
    </row>
    <row r="304" spans="1:11" s="1138" customFormat="1">
      <c r="A304" s="1190"/>
      <c r="B304" s="1137"/>
      <c r="D304" s="1139"/>
      <c r="E304" s="1139"/>
      <c r="G304" s="1139"/>
      <c r="H304" s="1139"/>
      <c r="J304" s="1139"/>
      <c r="K304" s="1139"/>
    </row>
    <row r="305" spans="1:11" s="1138" customFormat="1">
      <c r="A305" s="1190"/>
      <c r="B305" s="1137"/>
      <c r="D305" s="1139"/>
      <c r="E305" s="1139"/>
      <c r="G305" s="1139"/>
      <c r="H305" s="1139"/>
      <c r="J305" s="1139"/>
      <c r="K305" s="1139"/>
    </row>
    <row r="306" spans="1:11" s="1138" customFormat="1">
      <c r="A306" s="1190"/>
      <c r="B306" s="1137"/>
      <c r="D306" s="1139"/>
      <c r="E306" s="1139"/>
      <c r="G306" s="1139"/>
      <c r="H306" s="1139"/>
      <c r="J306" s="1139"/>
      <c r="K306" s="1139"/>
    </row>
    <row r="307" spans="1:11" s="1138" customFormat="1">
      <c r="A307" s="1190"/>
      <c r="B307" s="1137"/>
      <c r="D307" s="1139"/>
      <c r="E307" s="1139"/>
      <c r="G307" s="1139"/>
      <c r="H307" s="1139"/>
      <c r="J307" s="1139"/>
      <c r="K307" s="1139"/>
    </row>
    <row r="308" spans="1:11" s="1138" customFormat="1">
      <c r="A308" s="1190"/>
      <c r="B308" s="1137"/>
      <c r="D308" s="1139"/>
      <c r="E308" s="1139"/>
      <c r="G308" s="1139"/>
      <c r="H308" s="1139"/>
      <c r="J308" s="1139"/>
      <c r="K308" s="1139"/>
    </row>
    <row r="309" spans="1:11" s="1138" customFormat="1">
      <c r="A309" s="1190"/>
      <c r="B309" s="1137"/>
      <c r="D309" s="1139"/>
      <c r="E309" s="1139"/>
      <c r="G309" s="1139"/>
      <c r="H309" s="1139"/>
      <c r="J309" s="1139"/>
      <c r="K309" s="1139"/>
    </row>
    <row r="310" spans="1:11" s="1138" customFormat="1">
      <c r="A310" s="1190"/>
      <c r="B310" s="1137"/>
      <c r="D310" s="1139"/>
      <c r="E310" s="1139"/>
      <c r="G310" s="1139"/>
      <c r="H310" s="1139"/>
      <c r="J310" s="1139"/>
      <c r="K310" s="1139"/>
    </row>
    <row r="311" spans="1:11" s="1138" customFormat="1">
      <c r="A311" s="1190"/>
      <c r="B311" s="1137"/>
      <c r="D311" s="1139"/>
      <c r="E311" s="1139"/>
      <c r="G311" s="1139"/>
      <c r="H311" s="1139"/>
      <c r="J311" s="1139"/>
      <c r="K311" s="1139"/>
    </row>
    <row r="312" spans="1:11" s="1138" customFormat="1">
      <c r="A312" s="1190"/>
      <c r="B312" s="1137"/>
      <c r="D312" s="1139"/>
      <c r="E312" s="1139"/>
      <c r="G312" s="1139"/>
      <c r="H312" s="1139"/>
      <c r="J312" s="1139"/>
      <c r="K312" s="1139"/>
    </row>
    <row r="313" spans="1:11" s="1138" customFormat="1">
      <c r="A313" s="1190"/>
      <c r="B313" s="1137"/>
      <c r="D313" s="1139"/>
      <c r="E313" s="1139"/>
      <c r="G313" s="1139"/>
      <c r="H313" s="1139"/>
      <c r="J313" s="1139"/>
      <c r="K313" s="1139"/>
    </row>
    <row r="314" spans="1:11" s="1138" customFormat="1">
      <c r="A314" s="1190"/>
      <c r="B314" s="1137"/>
      <c r="D314" s="1139"/>
      <c r="E314" s="1139"/>
      <c r="G314" s="1139"/>
      <c r="H314" s="1139"/>
      <c r="J314" s="1139"/>
      <c r="K314" s="1139"/>
    </row>
    <row r="315" spans="1:11" s="1138" customFormat="1">
      <c r="A315" s="1190"/>
      <c r="B315" s="1137"/>
      <c r="D315" s="1139"/>
      <c r="E315" s="1139"/>
      <c r="G315" s="1139"/>
      <c r="H315" s="1139"/>
      <c r="J315" s="1139"/>
      <c r="K315" s="1139"/>
    </row>
    <row r="316" spans="1:11" s="1138" customFormat="1">
      <c r="A316" s="1190"/>
      <c r="B316" s="1137"/>
      <c r="D316" s="1139"/>
      <c r="E316" s="1139"/>
      <c r="G316" s="1139"/>
      <c r="H316" s="1139"/>
      <c r="J316" s="1139"/>
      <c r="K316" s="1139"/>
    </row>
    <row r="317" spans="1:11" s="1138" customFormat="1">
      <c r="A317" s="1190"/>
      <c r="B317" s="1137"/>
      <c r="D317" s="1139"/>
      <c r="E317" s="1139"/>
      <c r="G317" s="1139"/>
      <c r="H317" s="1139"/>
      <c r="J317" s="1139"/>
      <c r="K317" s="1139"/>
    </row>
    <row r="318" spans="1:11" s="1138" customFormat="1">
      <c r="A318" s="1190"/>
      <c r="B318" s="1137"/>
      <c r="D318" s="1139"/>
      <c r="E318" s="1139"/>
      <c r="G318" s="1139"/>
      <c r="H318" s="1139"/>
      <c r="J318" s="1139"/>
      <c r="K318" s="1139"/>
    </row>
    <row r="319" spans="1:11" s="1138" customFormat="1">
      <c r="A319" s="1190"/>
      <c r="B319" s="1137"/>
      <c r="D319" s="1139"/>
      <c r="E319" s="1139"/>
      <c r="G319" s="1139"/>
      <c r="H319" s="1139"/>
      <c r="J319" s="1139"/>
      <c r="K319" s="1139"/>
    </row>
    <row r="320" spans="1:11" s="1138" customFormat="1">
      <c r="A320" s="1190"/>
      <c r="B320" s="1137"/>
      <c r="D320" s="1139"/>
      <c r="E320" s="1139"/>
      <c r="G320" s="1139"/>
      <c r="H320" s="1139"/>
      <c r="J320" s="1139"/>
      <c r="K320" s="1139"/>
    </row>
    <row r="321" spans="1:11" s="1138" customFormat="1">
      <c r="A321" s="1190"/>
      <c r="B321" s="1137"/>
      <c r="D321" s="1139"/>
      <c r="E321" s="1139"/>
      <c r="G321" s="1139"/>
      <c r="H321" s="1139"/>
      <c r="J321" s="1139"/>
      <c r="K321" s="1139"/>
    </row>
    <row r="322" spans="1:11" s="1138" customFormat="1">
      <c r="A322" s="1190"/>
      <c r="B322" s="1137"/>
      <c r="D322" s="1139"/>
      <c r="E322" s="1139"/>
      <c r="G322" s="1139"/>
      <c r="H322" s="1139"/>
      <c r="J322" s="1139"/>
      <c r="K322" s="1139"/>
    </row>
    <row r="323" spans="1:11" s="1138" customFormat="1">
      <c r="A323" s="1190"/>
      <c r="B323" s="1137"/>
      <c r="D323" s="1139"/>
      <c r="E323" s="1139"/>
      <c r="G323" s="1139"/>
      <c r="H323" s="1139"/>
      <c r="J323" s="1139"/>
      <c r="K323" s="1139"/>
    </row>
    <row r="324" spans="1:11" s="1138" customFormat="1">
      <c r="A324" s="1190"/>
      <c r="B324" s="1137"/>
      <c r="D324" s="1139"/>
      <c r="E324" s="1139"/>
      <c r="G324" s="1139"/>
      <c r="H324" s="1139"/>
      <c r="J324" s="1139"/>
      <c r="K324" s="1139"/>
    </row>
    <row r="325" spans="1:11" s="1138" customFormat="1">
      <c r="A325" s="1190"/>
      <c r="B325" s="1137"/>
      <c r="D325" s="1139"/>
      <c r="E325" s="1139"/>
      <c r="G325" s="1139"/>
      <c r="H325" s="1139"/>
      <c r="J325" s="1139"/>
      <c r="K325" s="1139"/>
    </row>
    <row r="326" spans="1:11" s="1138" customFormat="1">
      <c r="A326" s="1190"/>
      <c r="B326" s="1137"/>
      <c r="D326" s="1139"/>
      <c r="E326" s="1139"/>
      <c r="G326" s="1139"/>
      <c r="H326" s="1139"/>
      <c r="J326" s="1139"/>
      <c r="K326" s="1139"/>
    </row>
    <row r="327" spans="1:11" s="1138" customFormat="1">
      <c r="A327" s="1190"/>
      <c r="B327" s="1137"/>
      <c r="D327" s="1139"/>
      <c r="E327" s="1139"/>
      <c r="G327" s="1139"/>
      <c r="H327" s="1139"/>
      <c r="J327" s="1139"/>
      <c r="K327" s="1139"/>
    </row>
    <row r="328" spans="1:11" s="1138" customFormat="1">
      <c r="A328" s="1190"/>
      <c r="B328" s="1137"/>
      <c r="D328" s="1139"/>
      <c r="E328" s="1139"/>
      <c r="G328" s="1139"/>
      <c r="H328" s="1139"/>
      <c r="J328" s="1139"/>
      <c r="K328" s="1139"/>
    </row>
    <row r="329" spans="1:11" s="1138" customFormat="1">
      <c r="A329" s="1190"/>
      <c r="B329" s="1137"/>
      <c r="D329" s="1139"/>
      <c r="E329" s="1139"/>
      <c r="G329" s="1139"/>
      <c r="H329" s="1139"/>
      <c r="J329" s="1139"/>
      <c r="K329" s="1139"/>
    </row>
    <row r="330" spans="1:11" s="1138" customFormat="1">
      <c r="A330" s="1190"/>
      <c r="B330" s="1137"/>
      <c r="D330" s="1139"/>
      <c r="E330" s="1139"/>
      <c r="G330" s="1139"/>
      <c r="H330" s="1139"/>
      <c r="J330" s="1139"/>
      <c r="K330" s="1139"/>
    </row>
    <row r="331" spans="1:11" s="1138" customFormat="1">
      <c r="A331" s="1190"/>
      <c r="B331" s="1137"/>
      <c r="D331" s="1139"/>
      <c r="E331" s="1139"/>
      <c r="G331" s="1139"/>
      <c r="H331" s="1139"/>
      <c r="J331" s="1139"/>
      <c r="K331" s="1139"/>
    </row>
    <row r="332" spans="1:11" s="1138" customFormat="1">
      <c r="A332" s="1190"/>
      <c r="B332" s="1137"/>
      <c r="D332" s="1139"/>
      <c r="E332" s="1139"/>
      <c r="G332" s="1139"/>
      <c r="H332" s="1139"/>
      <c r="J332" s="1139"/>
      <c r="K332" s="1139"/>
    </row>
    <row r="333" spans="1:11" s="1138" customFormat="1">
      <c r="A333" s="1190"/>
      <c r="B333" s="1137"/>
      <c r="D333" s="1139"/>
      <c r="E333" s="1139"/>
      <c r="G333" s="1139"/>
      <c r="H333" s="1139"/>
      <c r="J333" s="1139"/>
      <c r="K333" s="1139"/>
    </row>
    <row r="334" spans="1:11" s="1138" customFormat="1">
      <c r="A334" s="1190"/>
      <c r="B334" s="1137"/>
      <c r="D334" s="1139"/>
      <c r="E334" s="1139"/>
      <c r="G334" s="1139"/>
      <c r="H334" s="1139"/>
      <c r="J334" s="1139"/>
      <c r="K334" s="1139"/>
    </row>
    <row r="335" spans="1:11" s="1138" customFormat="1">
      <c r="A335" s="1190"/>
      <c r="B335" s="1137"/>
      <c r="D335" s="1139"/>
      <c r="E335" s="1139"/>
      <c r="G335" s="1139"/>
      <c r="H335" s="1139"/>
      <c r="J335" s="1139"/>
      <c r="K335" s="1139"/>
    </row>
    <row r="336" spans="1:11" s="1138" customFormat="1">
      <c r="A336" s="1190"/>
      <c r="B336" s="1137"/>
      <c r="D336" s="1139"/>
      <c r="E336" s="1139"/>
      <c r="G336" s="1139"/>
      <c r="H336" s="1139"/>
      <c r="J336" s="1139"/>
      <c r="K336" s="1139"/>
    </row>
    <row r="337" spans="1:11" s="1138" customFormat="1">
      <c r="A337" s="1190"/>
      <c r="B337" s="1137"/>
      <c r="D337" s="1139"/>
      <c r="E337" s="1139"/>
      <c r="G337" s="1139"/>
      <c r="H337" s="1139"/>
      <c r="J337" s="1139"/>
      <c r="K337" s="1139"/>
    </row>
    <row r="338" spans="1:11" s="1138" customFormat="1">
      <c r="A338" s="1190"/>
      <c r="B338" s="1137"/>
      <c r="D338" s="1139"/>
      <c r="E338" s="1139"/>
      <c r="G338" s="1139"/>
      <c r="H338" s="1139"/>
      <c r="J338" s="1139"/>
      <c r="K338" s="1139"/>
    </row>
    <row r="339" spans="1:11" s="1138" customFormat="1">
      <c r="A339" s="1190"/>
      <c r="B339" s="1137"/>
      <c r="D339" s="1139"/>
      <c r="E339" s="1139"/>
      <c r="G339" s="1139"/>
      <c r="H339" s="1139"/>
      <c r="J339" s="1139"/>
      <c r="K339" s="1139"/>
    </row>
    <row r="340" spans="1:11" s="1138" customFormat="1">
      <c r="A340" s="1190"/>
      <c r="B340" s="1137"/>
      <c r="D340" s="1139"/>
      <c r="E340" s="1139"/>
      <c r="G340" s="1139"/>
      <c r="H340" s="1139"/>
      <c r="J340" s="1139"/>
      <c r="K340" s="1139"/>
    </row>
    <row r="341" spans="1:11" s="1138" customFormat="1">
      <c r="A341" s="1190"/>
      <c r="B341" s="1137"/>
      <c r="D341" s="1139"/>
      <c r="E341" s="1139"/>
      <c r="G341" s="1139"/>
      <c r="H341" s="1139"/>
      <c r="J341" s="1139"/>
      <c r="K341" s="1139"/>
    </row>
    <row r="342" spans="1:11" s="1138" customFormat="1">
      <c r="A342" s="1190"/>
      <c r="B342" s="1137"/>
      <c r="D342" s="1139"/>
      <c r="E342" s="1139"/>
      <c r="G342" s="1139"/>
      <c r="H342" s="1139"/>
      <c r="J342" s="1139"/>
      <c r="K342" s="1139"/>
    </row>
    <row r="343" spans="1:11" s="1138" customFormat="1">
      <c r="A343" s="1190"/>
      <c r="B343" s="1137"/>
      <c r="D343" s="1139"/>
      <c r="E343" s="1139"/>
      <c r="G343" s="1139"/>
      <c r="H343" s="1139"/>
      <c r="J343" s="1139"/>
      <c r="K343" s="1139"/>
    </row>
    <row r="344" spans="1:11" s="1138" customFormat="1">
      <c r="A344" s="1190"/>
      <c r="B344" s="1137"/>
      <c r="D344" s="1139"/>
      <c r="E344" s="1139"/>
      <c r="G344" s="1139"/>
      <c r="H344" s="1139"/>
      <c r="J344" s="1139"/>
      <c r="K344" s="1139"/>
    </row>
    <row r="345" spans="1:11" s="1138" customFormat="1">
      <c r="A345" s="1190"/>
      <c r="B345" s="1137"/>
      <c r="D345" s="1139"/>
      <c r="E345" s="1139"/>
      <c r="G345" s="1139"/>
      <c r="H345" s="1139"/>
      <c r="J345" s="1139"/>
      <c r="K345" s="1139"/>
    </row>
    <row r="346" spans="1:11" s="1138" customFormat="1">
      <c r="A346" s="1190"/>
      <c r="B346" s="1137"/>
      <c r="D346" s="1139"/>
      <c r="E346" s="1139"/>
      <c r="G346" s="1139"/>
      <c r="H346" s="1139"/>
      <c r="J346" s="1139"/>
      <c r="K346" s="1139"/>
    </row>
    <row r="347" spans="1:11" s="1138" customFormat="1">
      <c r="A347" s="1190"/>
      <c r="B347" s="1137"/>
      <c r="D347" s="1139"/>
      <c r="E347" s="1139"/>
      <c r="G347" s="1139"/>
      <c r="H347" s="1139"/>
      <c r="J347" s="1139"/>
      <c r="K347" s="1139"/>
    </row>
    <row r="348" spans="1:11" s="1138" customFormat="1">
      <c r="A348" s="1190"/>
      <c r="B348" s="1137"/>
      <c r="D348" s="1139"/>
      <c r="E348" s="1139"/>
      <c r="G348" s="1139"/>
      <c r="H348" s="1139"/>
      <c r="J348" s="1139"/>
      <c r="K348" s="1139"/>
    </row>
    <row r="349" spans="1:11" s="1138" customFormat="1">
      <c r="A349" s="1190"/>
      <c r="B349" s="1137"/>
      <c r="D349" s="1139"/>
      <c r="E349" s="1139"/>
      <c r="G349" s="1139"/>
      <c r="H349" s="1139"/>
      <c r="J349" s="1139"/>
      <c r="K349" s="1139"/>
    </row>
    <row r="350" spans="1:11" s="1138" customFormat="1">
      <c r="A350" s="1190"/>
      <c r="B350" s="1137"/>
      <c r="D350" s="1139"/>
      <c r="E350" s="1139"/>
      <c r="G350" s="1139"/>
      <c r="H350" s="1139"/>
      <c r="J350" s="1139"/>
      <c r="K350" s="1139"/>
    </row>
    <row r="351" spans="1:11" s="1138" customFormat="1">
      <c r="A351" s="1190"/>
      <c r="B351" s="1137"/>
      <c r="D351" s="1139"/>
      <c r="E351" s="1139"/>
      <c r="G351" s="1139"/>
      <c r="H351" s="1139"/>
      <c r="J351" s="1139"/>
      <c r="K351" s="1139"/>
    </row>
    <row r="352" spans="1:11" s="1138" customFormat="1">
      <c r="A352" s="1190"/>
      <c r="B352" s="1137"/>
      <c r="D352" s="1139"/>
      <c r="E352" s="1139"/>
      <c r="G352" s="1139"/>
      <c r="H352" s="1139"/>
      <c r="J352" s="1139"/>
      <c r="K352" s="1139"/>
    </row>
    <row r="353" spans="1:11" s="1138" customFormat="1">
      <c r="A353" s="1190"/>
      <c r="B353" s="1137"/>
      <c r="D353" s="1139"/>
      <c r="E353" s="1139"/>
      <c r="G353" s="1139"/>
      <c r="H353" s="1139"/>
      <c r="J353" s="1139"/>
      <c r="K353" s="1139"/>
    </row>
    <row r="354" spans="1:11" s="1138" customFormat="1">
      <c r="A354" s="1190"/>
      <c r="B354" s="1137"/>
      <c r="D354" s="1139"/>
      <c r="E354" s="1139"/>
      <c r="G354" s="1139"/>
      <c r="H354" s="1139"/>
      <c r="J354" s="1139"/>
      <c r="K354" s="1139"/>
    </row>
    <row r="355" spans="1:11" s="1138" customFormat="1">
      <c r="A355" s="1190"/>
      <c r="B355" s="1137"/>
      <c r="D355" s="1139"/>
      <c r="E355" s="1139"/>
      <c r="G355" s="1139"/>
      <c r="H355" s="1139"/>
      <c r="J355" s="1139"/>
      <c r="K355" s="1139"/>
    </row>
    <row r="356" spans="1:11" s="1138" customFormat="1">
      <c r="A356" s="1190"/>
      <c r="B356" s="1137"/>
      <c r="D356" s="1139"/>
      <c r="E356" s="1139"/>
      <c r="G356" s="1139"/>
      <c r="H356" s="1139"/>
      <c r="J356" s="1139"/>
      <c r="K356" s="1139"/>
    </row>
    <row r="357" spans="1:11" s="1138" customFormat="1">
      <c r="A357" s="1190"/>
      <c r="B357" s="1137"/>
      <c r="D357" s="1139"/>
      <c r="E357" s="1139"/>
      <c r="G357" s="1139"/>
      <c r="H357" s="1139"/>
      <c r="J357" s="1139"/>
      <c r="K357" s="1139"/>
    </row>
    <row r="358" spans="1:11" s="1138" customFormat="1">
      <c r="A358" s="1190"/>
      <c r="B358" s="1137"/>
      <c r="D358" s="1139"/>
      <c r="E358" s="1139"/>
      <c r="G358" s="1139"/>
      <c r="H358" s="1139"/>
      <c r="J358" s="1139"/>
      <c r="K358" s="1139"/>
    </row>
    <row r="359" spans="1:11" s="1138" customFormat="1">
      <c r="A359" s="1190"/>
      <c r="B359" s="1137"/>
      <c r="D359" s="1139"/>
      <c r="E359" s="1139"/>
      <c r="G359" s="1139"/>
      <c r="H359" s="1139"/>
      <c r="J359" s="1139"/>
      <c r="K359" s="1139"/>
    </row>
    <row r="360" spans="1:11" s="1138" customFormat="1">
      <c r="A360" s="1190"/>
      <c r="B360" s="1137"/>
      <c r="D360" s="1139"/>
      <c r="E360" s="1139"/>
      <c r="G360" s="1139"/>
      <c r="H360" s="1139"/>
      <c r="J360" s="1139"/>
      <c r="K360" s="1139"/>
    </row>
    <row r="361" spans="1:11" s="1138" customFormat="1">
      <c r="A361" s="1190"/>
      <c r="B361" s="1137"/>
      <c r="D361" s="1139"/>
      <c r="E361" s="1139"/>
      <c r="G361" s="1139"/>
      <c r="H361" s="1139"/>
      <c r="J361" s="1139"/>
      <c r="K361" s="1139"/>
    </row>
    <row r="362" spans="1:11" s="1138" customFormat="1">
      <c r="A362" s="1190"/>
      <c r="B362" s="1137"/>
      <c r="D362" s="1139"/>
      <c r="E362" s="1139"/>
      <c r="G362" s="1139"/>
      <c r="H362" s="1139"/>
      <c r="J362" s="1139"/>
      <c r="K362" s="1139"/>
    </row>
    <row r="363" spans="1:11" s="1138" customFormat="1">
      <c r="A363" s="1190"/>
      <c r="B363" s="1137"/>
      <c r="D363" s="1139"/>
      <c r="E363" s="1139"/>
      <c r="G363" s="1139"/>
      <c r="H363" s="1139"/>
      <c r="J363" s="1139"/>
      <c r="K363" s="1139"/>
    </row>
    <row r="364" spans="1:11" s="1138" customFormat="1">
      <c r="A364" s="1190"/>
      <c r="B364" s="1137"/>
      <c r="D364" s="1139"/>
      <c r="E364" s="1139"/>
      <c r="G364" s="1139"/>
      <c r="H364" s="1139"/>
      <c r="J364" s="1139"/>
      <c r="K364" s="1139"/>
    </row>
    <row r="365" spans="1:11" s="1138" customFormat="1">
      <c r="A365" s="1190"/>
      <c r="B365" s="1137"/>
      <c r="D365" s="1139"/>
      <c r="E365" s="1139"/>
      <c r="G365" s="1139"/>
      <c r="H365" s="1139"/>
      <c r="J365" s="1139"/>
      <c r="K365" s="1139"/>
    </row>
    <row r="366" spans="1:11" s="1138" customFormat="1">
      <c r="A366" s="1190"/>
      <c r="B366" s="1137"/>
      <c r="D366" s="1139"/>
      <c r="E366" s="1139"/>
      <c r="G366" s="1139"/>
      <c r="H366" s="1139"/>
      <c r="J366" s="1139"/>
      <c r="K366" s="1139"/>
    </row>
    <row r="367" spans="1:11" s="1138" customFormat="1">
      <c r="A367" s="1190"/>
      <c r="B367" s="1137"/>
      <c r="D367" s="1139"/>
      <c r="E367" s="1139"/>
      <c r="G367" s="1139"/>
      <c r="H367" s="1139"/>
      <c r="J367" s="1139"/>
      <c r="K367" s="1139"/>
    </row>
    <row r="368" spans="1:11" s="1138" customFormat="1">
      <c r="A368" s="1190"/>
      <c r="B368" s="1137"/>
      <c r="D368" s="1139"/>
      <c r="E368" s="1139"/>
      <c r="G368" s="1139"/>
      <c r="H368" s="1139"/>
      <c r="J368" s="1139"/>
      <c r="K368" s="1139"/>
    </row>
    <row r="369" spans="1:11" s="1138" customFormat="1">
      <c r="A369" s="1190"/>
      <c r="B369" s="1137"/>
      <c r="D369" s="1139"/>
      <c r="E369" s="1139"/>
      <c r="G369" s="1139"/>
      <c r="H369" s="1139"/>
      <c r="J369" s="1139"/>
      <c r="K369" s="1139"/>
    </row>
    <row r="370" spans="1:11" s="1138" customFormat="1">
      <c r="A370" s="1190"/>
      <c r="B370" s="1137"/>
      <c r="D370" s="1139"/>
      <c r="E370" s="1139"/>
      <c r="G370" s="1139"/>
      <c r="H370" s="1139"/>
      <c r="J370" s="1139"/>
      <c r="K370" s="1139"/>
    </row>
    <row r="371" spans="1:11" s="1138" customFormat="1">
      <c r="A371" s="1190"/>
      <c r="B371" s="1137"/>
      <c r="D371" s="1139"/>
      <c r="E371" s="1139"/>
      <c r="G371" s="1139"/>
      <c r="H371" s="1139"/>
      <c r="J371" s="1139"/>
      <c r="K371" s="1139"/>
    </row>
    <row r="372" spans="1:11" s="1138" customFormat="1">
      <c r="A372" s="1190"/>
      <c r="B372" s="1137"/>
      <c r="D372" s="1139"/>
      <c r="E372" s="1139"/>
      <c r="G372" s="1139"/>
      <c r="H372" s="1139"/>
      <c r="J372" s="1139"/>
      <c r="K372" s="1139"/>
    </row>
    <row r="373" spans="1:11" s="1138" customFormat="1">
      <c r="A373" s="1190"/>
      <c r="B373" s="1137"/>
      <c r="D373" s="1139"/>
      <c r="E373" s="1139"/>
      <c r="G373" s="1139"/>
      <c r="H373" s="1139"/>
      <c r="J373" s="1139"/>
      <c r="K373" s="1139"/>
    </row>
    <row r="374" spans="1:11" s="1138" customFormat="1">
      <c r="A374" s="1190"/>
      <c r="B374" s="1137"/>
      <c r="D374" s="1139"/>
      <c r="E374" s="1139"/>
      <c r="G374" s="1139"/>
      <c r="H374" s="1139"/>
      <c r="J374" s="1139"/>
      <c r="K374" s="1139"/>
    </row>
    <row r="375" spans="1:11" s="1138" customFormat="1">
      <c r="A375" s="1190"/>
      <c r="B375" s="1137"/>
      <c r="D375" s="1139"/>
      <c r="E375" s="1139"/>
      <c r="G375" s="1139"/>
      <c r="H375" s="1139"/>
      <c r="J375" s="1139"/>
      <c r="K375" s="1139"/>
    </row>
    <row r="376" spans="1:11" s="1138" customFormat="1">
      <c r="A376" s="1190"/>
      <c r="B376" s="1137"/>
      <c r="D376" s="1139"/>
      <c r="E376" s="1139"/>
      <c r="G376" s="1139"/>
      <c r="H376" s="1139"/>
      <c r="J376" s="1139"/>
      <c r="K376" s="1139"/>
    </row>
    <row r="377" spans="1:11" s="1138" customFormat="1">
      <c r="A377" s="1190"/>
      <c r="B377" s="1137"/>
      <c r="D377" s="1139"/>
      <c r="E377" s="1139"/>
      <c r="G377" s="1139"/>
      <c r="H377" s="1139"/>
      <c r="J377" s="1139"/>
      <c r="K377" s="1139"/>
    </row>
    <row r="378" spans="1:11" s="1138" customFormat="1">
      <c r="A378" s="1190"/>
      <c r="B378" s="1137"/>
      <c r="D378" s="1139"/>
      <c r="E378" s="1139"/>
      <c r="G378" s="1139"/>
      <c r="H378" s="1139"/>
      <c r="J378" s="1139"/>
      <c r="K378" s="1139"/>
    </row>
    <row r="379" spans="1:11" s="1138" customFormat="1">
      <c r="A379" s="1190"/>
      <c r="B379" s="1137"/>
      <c r="D379" s="1139"/>
      <c r="E379" s="1139"/>
      <c r="G379" s="1139"/>
      <c r="H379" s="1139"/>
      <c r="J379" s="1139"/>
      <c r="K379" s="1139"/>
    </row>
    <row r="380" spans="1:11" s="1138" customFormat="1">
      <c r="A380" s="1190"/>
      <c r="B380" s="1137"/>
      <c r="D380" s="1139"/>
      <c r="E380" s="1139"/>
      <c r="G380" s="1139"/>
      <c r="H380" s="1139"/>
      <c r="J380" s="1139"/>
      <c r="K380" s="1139"/>
    </row>
    <row r="381" spans="1:11" s="1138" customFormat="1">
      <c r="A381" s="1190"/>
      <c r="B381" s="1137"/>
      <c r="D381" s="1139"/>
      <c r="E381" s="1139"/>
      <c r="G381" s="1139"/>
      <c r="H381" s="1139"/>
      <c r="J381" s="1139"/>
      <c r="K381" s="1139"/>
    </row>
    <row r="382" spans="1:11" s="1138" customFormat="1">
      <c r="A382" s="1190"/>
      <c r="B382" s="1137"/>
      <c r="D382" s="1139"/>
      <c r="E382" s="1139"/>
      <c r="G382" s="1139"/>
      <c r="H382" s="1139"/>
      <c r="J382" s="1139"/>
      <c r="K382" s="1139"/>
    </row>
    <row r="383" spans="1:11" s="1138" customFormat="1">
      <c r="A383" s="1190"/>
      <c r="B383" s="1137"/>
      <c r="D383" s="1139"/>
      <c r="E383" s="1139"/>
      <c r="G383" s="1139"/>
      <c r="H383" s="1139"/>
      <c r="J383" s="1139"/>
      <c r="K383" s="1139"/>
    </row>
    <row r="384" spans="1:11" s="1138" customFormat="1">
      <c r="A384" s="1190"/>
      <c r="B384" s="1137"/>
      <c r="D384" s="1139"/>
      <c r="E384" s="1139"/>
      <c r="G384" s="1139"/>
      <c r="H384" s="1139"/>
      <c r="J384" s="1139"/>
      <c r="K384" s="1139"/>
    </row>
    <row r="385" spans="1:11" s="1138" customFormat="1">
      <c r="A385" s="1190"/>
      <c r="B385" s="1137"/>
      <c r="D385" s="1139"/>
      <c r="E385" s="1139"/>
      <c r="G385" s="1139"/>
      <c r="H385" s="1139"/>
      <c r="J385" s="1139"/>
      <c r="K385" s="1139"/>
    </row>
    <row r="386" spans="1:11" s="1138" customFormat="1">
      <c r="A386" s="1190"/>
      <c r="B386" s="1137"/>
      <c r="D386" s="1139"/>
      <c r="E386" s="1139"/>
      <c r="G386" s="1139"/>
      <c r="H386" s="1139"/>
      <c r="J386" s="1139"/>
      <c r="K386" s="1139"/>
    </row>
    <row r="387" spans="1:11" s="1138" customFormat="1">
      <c r="A387" s="1190"/>
      <c r="B387" s="1137"/>
      <c r="D387" s="1139"/>
      <c r="E387" s="1139"/>
      <c r="G387" s="1139"/>
      <c r="H387" s="1139"/>
      <c r="J387" s="1139"/>
      <c r="K387" s="1139"/>
    </row>
    <row r="388" spans="1:11" s="1138" customFormat="1">
      <c r="A388" s="1190"/>
      <c r="B388" s="1137"/>
      <c r="D388" s="1139"/>
      <c r="E388" s="1139"/>
      <c r="G388" s="1139"/>
      <c r="H388" s="1139"/>
      <c r="J388" s="1139"/>
      <c r="K388" s="1139"/>
    </row>
    <row r="389" spans="1:11" s="1138" customFormat="1">
      <c r="A389" s="1190"/>
      <c r="B389" s="1137"/>
      <c r="D389" s="1139"/>
      <c r="E389" s="1139"/>
      <c r="G389" s="1139"/>
      <c r="H389" s="1139"/>
      <c r="J389" s="1139"/>
      <c r="K389" s="1139"/>
    </row>
    <row r="390" spans="1:11" s="1138" customFormat="1">
      <c r="A390" s="1190"/>
      <c r="B390" s="1137"/>
      <c r="D390" s="1139"/>
      <c r="E390" s="1139"/>
      <c r="G390" s="1139"/>
      <c r="H390" s="1139"/>
      <c r="J390" s="1139"/>
      <c r="K390" s="1139"/>
    </row>
    <row r="391" spans="1:11" s="1138" customFormat="1">
      <c r="A391" s="1190"/>
      <c r="B391" s="1137"/>
      <c r="D391" s="1139"/>
      <c r="E391" s="1139"/>
      <c r="G391" s="1139"/>
      <c r="H391" s="1139"/>
      <c r="J391" s="1139"/>
      <c r="K391" s="1139"/>
    </row>
    <row r="392" spans="1:11" s="1138" customFormat="1">
      <c r="A392" s="1190"/>
      <c r="B392" s="1137"/>
      <c r="D392" s="1139"/>
      <c r="E392" s="1139"/>
      <c r="G392" s="1139"/>
      <c r="H392" s="1139"/>
      <c r="J392" s="1139"/>
      <c r="K392" s="1139"/>
    </row>
    <row r="393" spans="1:11" s="1138" customFormat="1">
      <c r="A393" s="1190"/>
      <c r="B393" s="1137"/>
      <c r="D393" s="1139"/>
      <c r="E393" s="1139"/>
      <c r="G393" s="1139"/>
      <c r="H393" s="1139"/>
      <c r="J393" s="1139"/>
      <c r="K393" s="1139"/>
    </row>
    <row r="394" spans="1:11" s="1138" customFormat="1">
      <c r="A394" s="1190"/>
      <c r="B394" s="1137"/>
      <c r="D394" s="1139"/>
      <c r="E394" s="1139"/>
      <c r="G394" s="1139"/>
      <c r="H394" s="1139"/>
      <c r="J394" s="1139"/>
      <c r="K394" s="1139"/>
    </row>
    <row r="395" spans="1:11" s="1138" customFormat="1">
      <c r="A395" s="1190"/>
      <c r="B395" s="1137"/>
      <c r="D395" s="1139"/>
      <c r="E395" s="1139"/>
      <c r="G395" s="1139"/>
      <c r="H395" s="1139"/>
      <c r="J395" s="1139"/>
      <c r="K395" s="1139"/>
    </row>
    <row r="396" spans="1:11" s="1138" customFormat="1">
      <c r="A396" s="1190"/>
      <c r="B396" s="1137"/>
      <c r="D396" s="1139"/>
      <c r="E396" s="1139"/>
      <c r="G396" s="1139"/>
      <c r="H396" s="1139"/>
      <c r="J396" s="1139"/>
      <c r="K396" s="1139"/>
    </row>
    <row r="397" spans="1:11" s="1138" customFormat="1">
      <c r="A397" s="1190"/>
      <c r="B397" s="1137"/>
      <c r="D397" s="1139"/>
      <c r="E397" s="1139"/>
      <c r="G397" s="1139"/>
      <c r="H397" s="1139"/>
      <c r="J397" s="1139"/>
      <c r="K397" s="1139"/>
    </row>
    <row r="398" spans="1:11" s="1138" customFormat="1">
      <c r="A398" s="1190"/>
      <c r="B398" s="1137"/>
      <c r="D398" s="1139"/>
      <c r="E398" s="1139"/>
      <c r="G398" s="1139"/>
      <c r="H398" s="1139"/>
      <c r="J398" s="1139"/>
      <c r="K398" s="1139"/>
    </row>
    <row r="399" spans="1:11" s="1138" customFormat="1">
      <c r="A399" s="1190"/>
      <c r="B399" s="1137"/>
      <c r="D399" s="1139"/>
      <c r="E399" s="1139"/>
      <c r="G399" s="1139"/>
      <c r="H399" s="1139"/>
      <c r="J399" s="1139"/>
      <c r="K399" s="1139"/>
    </row>
    <row r="400" spans="1:11" s="1138" customFormat="1">
      <c r="A400" s="1190"/>
      <c r="B400" s="1137"/>
      <c r="D400" s="1139"/>
      <c r="E400" s="1139"/>
      <c r="G400" s="1139"/>
      <c r="H400" s="1139"/>
      <c r="J400" s="1139"/>
      <c r="K400" s="1139"/>
    </row>
    <row r="401" spans="1:11" s="1138" customFormat="1">
      <c r="A401" s="1190"/>
      <c r="B401" s="1137"/>
      <c r="D401" s="1139"/>
      <c r="E401" s="1139"/>
      <c r="G401" s="1139"/>
      <c r="H401" s="1139"/>
      <c r="J401" s="1139"/>
      <c r="K401" s="1139"/>
    </row>
    <row r="402" spans="1:11" s="1138" customFormat="1">
      <c r="A402" s="1190"/>
      <c r="B402" s="1137"/>
      <c r="D402" s="1139"/>
      <c r="E402" s="1139"/>
      <c r="G402" s="1139"/>
      <c r="H402" s="1139"/>
      <c r="J402" s="1139"/>
      <c r="K402" s="1139"/>
    </row>
    <row r="403" spans="1:11" s="1138" customFormat="1">
      <c r="A403" s="1190"/>
      <c r="B403" s="1137"/>
      <c r="D403" s="1139"/>
      <c r="E403" s="1139"/>
      <c r="G403" s="1139"/>
      <c r="H403" s="1139"/>
      <c r="J403" s="1139"/>
      <c r="K403" s="1139"/>
    </row>
    <row r="404" spans="1:11" s="1138" customFormat="1">
      <c r="A404" s="1190"/>
      <c r="B404" s="1137"/>
      <c r="D404" s="1139"/>
      <c r="E404" s="1139"/>
      <c r="G404" s="1139"/>
      <c r="H404" s="1139"/>
      <c r="J404" s="1139"/>
      <c r="K404" s="1139"/>
    </row>
    <row r="405" spans="1:11" s="1138" customFormat="1">
      <c r="A405" s="1190"/>
      <c r="B405" s="1137"/>
      <c r="D405" s="1139"/>
      <c r="E405" s="1139"/>
      <c r="G405" s="1139"/>
      <c r="H405" s="1139"/>
      <c r="J405" s="1139"/>
      <c r="K405" s="1139"/>
    </row>
    <row r="406" spans="1:11" s="1138" customFormat="1">
      <c r="A406" s="1190"/>
      <c r="B406" s="1137"/>
      <c r="D406" s="1139"/>
      <c r="E406" s="1139"/>
      <c r="G406" s="1139"/>
      <c r="H406" s="1139"/>
      <c r="J406" s="1139"/>
      <c r="K406" s="1139"/>
    </row>
    <row r="407" spans="1:11" s="1138" customFormat="1">
      <c r="A407" s="1190"/>
      <c r="B407" s="1137"/>
      <c r="D407" s="1139"/>
      <c r="E407" s="1139"/>
      <c r="G407" s="1139"/>
      <c r="H407" s="1139"/>
      <c r="J407" s="1139"/>
      <c r="K407" s="1139"/>
    </row>
    <row r="408" spans="1:11" s="1138" customFormat="1">
      <c r="A408" s="1190"/>
      <c r="B408" s="1137"/>
      <c r="D408" s="1139"/>
      <c r="E408" s="1139"/>
      <c r="G408" s="1139"/>
      <c r="H408" s="1139"/>
      <c r="J408" s="1139"/>
      <c r="K408" s="1139"/>
    </row>
    <row r="409" spans="1:11" s="1138" customFormat="1">
      <c r="A409" s="1190"/>
      <c r="B409" s="1137"/>
      <c r="D409" s="1139"/>
      <c r="E409" s="1139"/>
      <c r="G409" s="1139"/>
      <c r="H409" s="1139"/>
      <c r="J409" s="1139"/>
      <c r="K409" s="1139"/>
    </row>
    <row r="410" spans="1:11" s="1138" customFormat="1">
      <c r="A410" s="1190"/>
      <c r="B410" s="1137"/>
      <c r="D410" s="1139"/>
      <c r="E410" s="1139"/>
      <c r="G410" s="1139"/>
      <c r="H410" s="1139"/>
      <c r="J410" s="1139"/>
      <c r="K410" s="1139"/>
    </row>
    <row r="411" spans="1:11" s="1138" customFormat="1">
      <c r="A411" s="1190"/>
      <c r="B411" s="1137"/>
      <c r="D411" s="1139"/>
      <c r="E411" s="1139"/>
      <c r="G411" s="1139"/>
      <c r="H411" s="1139"/>
      <c r="J411" s="1139"/>
      <c r="K411" s="1139"/>
    </row>
    <row r="412" spans="1:11" s="1138" customFormat="1">
      <c r="A412" s="1190"/>
      <c r="B412" s="1137"/>
      <c r="D412" s="1139"/>
      <c r="E412" s="1139"/>
      <c r="G412" s="1139"/>
      <c r="H412" s="1139"/>
      <c r="J412" s="1139"/>
      <c r="K412" s="1139"/>
    </row>
    <row r="413" spans="1:11" s="1138" customFormat="1">
      <c r="A413" s="1190"/>
      <c r="B413" s="1137"/>
      <c r="D413" s="1139"/>
      <c r="E413" s="1139"/>
      <c r="G413" s="1139"/>
      <c r="H413" s="1139"/>
      <c r="J413" s="1139"/>
      <c r="K413" s="1139"/>
    </row>
    <row r="414" spans="1:11" s="1138" customFormat="1">
      <c r="A414" s="1190"/>
      <c r="B414" s="1137"/>
      <c r="D414" s="1139"/>
      <c r="E414" s="1139"/>
      <c r="G414" s="1139"/>
      <c r="H414" s="1139"/>
      <c r="J414" s="1139"/>
      <c r="K414" s="1139"/>
    </row>
    <row r="415" spans="1:11" s="1138" customFormat="1">
      <c r="A415" s="1190"/>
      <c r="B415" s="1137"/>
      <c r="D415" s="1139"/>
      <c r="E415" s="1139"/>
      <c r="G415" s="1139"/>
      <c r="H415" s="1139"/>
      <c r="J415" s="1139"/>
      <c r="K415" s="1139"/>
    </row>
    <row r="416" spans="1:11" s="1138" customFormat="1">
      <c r="A416" s="1190"/>
      <c r="B416" s="1137"/>
      <c r="D416" s="1139"/>
      <c r="E416" s="1139"/>
      <c r="G416" s="1139"/>
      <c r="H416" s="1139"/>
      <c r="J416" s="1139"/>
      <c r="K416" s="1139"/>
    </row>
    <row r="417" spans="1:11" s="1138" customFormat="1">
      <c r="A417" s="1190"/>
      <c r="B417" s="1137"/>
      <c r="D417" s="1139"/>
      <c r="E417" s="1139"/>
      <c r="G417" s="1139"/>
      <c r="H417" s="1139"/>
      <c r="J417" s="1139"/>
      <c r="K417" s="1139"/>
    </row>
    <row r="418" spans="1:11" s="1138" customFormat="1">
      <c r="A418" s="1190"/>
      <c r="B418" s="1137"/>
      <c r="D418" s="1139"/>
      <c r="E418" s="1139"/>
      <c r="G418" s="1139"/>
      <c r="H418" s="1139"/>
      <c r="J418" s="1139"/>
      <c r="K418" s="1139"/>
    </row>
    <row r="419" spans="1:11" s="1138" customFormat="1">
      <c r="A419" s="1190"/>
      <c r="B419" s="1137"/>
      <c r="D419" s="1139"/>
      <c r="E419" s="1139"/>
      <c r="G419" s="1139"/>
      <c r="H419" s="1139"/>
      <c r="J419" s="1139"/>
      <c r="K419" s="1139"/>
    </row>
    <row r="420" spans="1:11" s="1138" customFormat="1">
      <c r="A420" s="1190"/>
      <c r="B420" s="1137"/>
      <c r="D420" s="1139"/>
      <c r="E420" s="1139"/>
      <c r="G420" s="1139"/>
      <c r="H420" s="1139"/>
      <c r="J420" s="1139"/>
      <c r="K420" s="1139"/>
    </row>
    <row r="421" spans="1:11" s="1138" customFormat="1">
      <c r="A421" s="1190"/>
      <c r="B421" s="1137"/>
      <c r="D421" s="1139"/>
      <c r="E421" s="1139"/>
      <c r="G421" s="1139"/>
      <c r="H421" s="1139"/>
      <c r="J421" s="1139"/>
      <c r="K421" s="1139"/>
    </row>
    <row r="422" spans="1:11" s="1138" customFormat="1">
      <c r="A422" s="1190"/>
      <c r="B422" s="1137"/>
      <c r="D422" s="1139"/>
      <c r="E422" s="1139"/>
      <c r="G422" s="1139"/>
      <c r="H422" s="1139"/>
      <c r="J422" s="1139"/>
      <c r="K422" s="1139"/>
    </row>
    <row r="423" spans="1:11" s="1138" customFormat="1">
      <c r="A423" s="1190"/>
      <c r="B423" s="1137"/>
      <c r="D423" s="1139"/>
      <c r="E423" s="1139"/>
      <c r="G423" s="1139"/>
      <c r="H423" s="1139"/>
      <c r="J423" s="1139"/>
      <c r="K423" s="1139"/>
    </row>
    <row r="424" spans="1:11" s="1138" customFormat="1">
      <c r="A424" s="1190"/>
      <c r="B424" s="1137"/>
      <c r="D424" s="1139"/>
      <c r="E424" s="1139"/>
      <c r="G424" s="1139"/>
      <c r="H424" s="1139"/>
      <c r="J424" s="1139"/>
      <c r="K424" s="1139"/>
    </row>
    <row r="425" spans="1:11">
      <c r="A425" s="1190"/>
    </row>
    <row r="426" spans="1:11">
      <c r="A426" s="1190"/>
    </row>
    <row r="427" spans="1:11">
      <c r="A427" s="1190"/>
    </row>
    <row r="428" spans="1:11">
      <c r="A428" s="1190"/>
    </row>
    <row r="429" spans="1:11">
      <c r="A429" s="1190"/>
    </row>
    <row r="430" spans="1:11">
      <c r="A430" s="1190"/>
    </row>
    <row r="431" spans="1:11">
      <c r="A431" s="1190"/>
    </row>
    <row r="432" spans="1:11">
      <c r="A432" s="1190"/>
    </row>
    <row r="433" spans="1:1">
      <c r="A433" s="1190"/>
    </row>
    <row r="434" spans="1:1">
      <c r="A434" s="1190"/>
    </row>
    <row r="435" spans="1:1">
      <c r="A435" s="1190"/>
    </row>
    <row r="436" spans="1:1">
      <c r="A436" s="1190"/>
    </row>
    <row r="437" spans="1:1">
      <c r="A437" s="1190"/>
    </row>
    <row r="438" spans="1:1">
      <c r="A438" s="1190"/>
    </row>
    <row r="439" spans="1:1">
      <c r="A439" s="1190"/>
    </row>
    <row r="440" spans="1:1">
      <c r="A440" s="1190"/>
    </row>
    <row r="441" spans="1:1">
      <c r="A441" s="1190"/>
    </row>
    <row r="442" spans="1:1">
      <c r="A442" s="1190"/>
    </row>
    <row r="443" spans="1:1">
      <c r="A443" s="1190"/>
    </row>
    <row r="444" spans="1:1">
      <c r="A444" s="1190"/>
    </row>
    <row r="445" spans="1:1">
      <c r="A445" s="1190"/>
    </row>
    <row r="446" spans="1:1">
      <c r="A446" s="1190"/>
    </row>
    <row r="447" spans="1:1">
      <c r="A447" s="1190"/>
    </row>
    <row r="448" spans="1:1">
      <c r="A448" s="1190"/>
    </row>
    <row r="449" spans="1:1">
      <c r="A449" s="1190"/>
    </row>
    <row r="450" spans="1:1">
      <c r="A450" s="1190"/>
    </row>
    <row r="451" spans="1:1">
      <c r="A451" s="1190"/>
    </row>
    <row r="452" spans="1:1">
      <c r="A452" s="1190"/>
    </row>
    <row r="453" spans="1:1">
      <c r="A453" s="1190"/>
    </row>
    <row r="454" spans="1:1">
      <c r="A454" s="1190"/>
    </row>
    <row r="455" spans="1:1">
      <c r="A455" s="1190"/>
    </row>
    <row r="456" spans="1:1">
      <c r="A456" s="1190"/>
    </row>
    <row r="457" spans="1:1">
      <c r="A457" s="1190"/>
    </row>
    <row r="458" spans="1:1">
      <c r="A458" s="1190"/>
    </row>
    <row r="459" spans="1:1">
      <c r="A459" s="1190"/>
    </row>
    <row r="460" spans="1:1">
      <c r="A460" s="1190"/>
    </row>
    <row r="461" spans="1:1">
      <c r="A461" s="1190"/>
    </row>
    <row r="462" spans="1:1">
      <c r="A462" s="1190"/>
    </row>
    <row r="463" spans="1:1">
      <c r="A463" s="1190"/>
    </row>
    <row r="464" spans="1:1">
      <c r="A464" s="1190"/>
    </row>
    <row r="465" spans="1:1">
      <c r="A465" s="1190"/>
    </row>
    <row r="466" spans="1:1">
      <c r="A466" s="1190"/>
    </row>
    <row r="467" spans="1:1">
      <c r="A467" s="1190"/>
    </row>
    <row r="468" spans="1:1">
      <c r="A468" s="1190"/>
    </row>
    <row r="469" spans="1:1">
      <c r="A469" s="1190"/>
    </row>
    <row r="470" spans="1:1">
      <c r="A470" s="1190"/>
    </row>
    <row r="471" spans="1:1">
      <c r="A471" s="1190"/>
    </row>
    <row r="472" spans="1:1">
      <c r="A472" s="1190"/>
    </row>
    <row r="473" spans="1:1">
      <c r="A473" s="1190"/>
    </row>
    <row r="474" spans="1:1">
      <c r="A474" s="1190"/>
    </row>
    <row r="475" spans="1:1">
      <c r="A475" s="1190"/>
    </row>
    <row r="476" spans="1:1">
      <c r="A476" s="1190"/>
    </row>
    <row r="477" spans="1:1">
      <c r="A477" s="1190"/>
    </row>
    <row r="478" spans="1:1">
      <c r="A478" s="1190"/>
    </row>
    <row r="479" spans="1:1">
      <c r="A479" s="1190"/>
    </row>
    <row r="480" spans="1:1">
      <c r="A480" s="1190"/>
    </row>
    <row r="481" spans="1:1">
      <c r="A481" s="1190"/>
    </row>
    <row r="482" spans="1:1">
      <c r="A482" s="1190"/>
    </row>
    <row r="483" spans="1:1">
      <c r="A483" s="1190"/>
    </row>
    <row r="484" spans="1:1">
      <c r="A484" s="1190"/>
    </row>
    <row r="485" spans="1:1">
      <c r="A485" s="1190"/>
    </row>
    <row r="486" spans="1:1">
      <c r="A486" s="1190"/>
    </row>
    <row r="487" spans="1:1">
      <c r="A487" s="1190"/>
    </row>
    <row r="488" spans="1:1">
      <c r="A488" s="1190"/>
    </row>
    <row r="489" spans="1:1">
      <c r="A489" s="1190"/>
    </row>
    <row r="490" spans="1:1">
      <c r="A490" s="1190"/>
    </row>
    <row r="491" spans="1:1">
      <c r="A491" s="1190"/>
    </row>
    <row r="492" spans="1:1">
      <c r="A492" s="1190"/>
    </row>
  </sheetData>
  <phoneticPr fontId="26" type="noConversion"/>
  <pageMargins left="0.75" right="0.75" top="1" bottom="1" header="0.5" footer="0.5"/>
  <pageSetup fitToHeight="100" orientation="portrait" r:id="rId1"/>
  <headerFooter alignWithMargins="0">
    <oddHeader>&amp;CCALIFORNIA STATE UNIVERSITY, NORTHRIDGE
SALARY SCHEDULE FOR UNIT 3 FACULTY
EFFECTIVE JULY 1, 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  <pageSetUpPr fitToPage="1"/>
  </sheetPr>
  <dimension ref="A1:FY162"/>
  <sheetViews>
    <sheetView topLeftCell="A10" workbookViewId="0">
      <selection activeCell="N32" sqref="N32"/>
    </sheetView>
  </sheetViews>
  <sheetFormatPr defaultRowHeight="12.75"/>
  <cols>
    <col min="1" max="1" width="9.7109375" style="1170" customWidth="1"/>
    <col min="2" max="2" width="16.425781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" customWidth="1"/>
    <col min="10" max="10" width="9" style="1135" customWidth="1"/>
    <col min="11" max="11" width="10.42578125" style="1135" customWidth="1"/>
  </cols>
  <sheetData>
    <row r="1" spans="1:181" s="1136" customFormat="1" ht="8.2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 ht="22.5" customHeight="1">
      <c r="A2" s="1180" t="s">
        <v>165</v>
      </c>
      <c r="B2" s="1151"/>
      <c r="C2" s="1148"/>
      <c r="D2" s="1150" t="s">
        <v>175</v>
      </c>
      <c r="E2" s="1150"/>
      <c r="F2" s="1149"/>
      <c r="G2" s="1150"/>
      <c r="H2" s="1150"/>
      <c r="I2" s="1149"/>
      <c r="J2" s="1150"/>
      <c r="K2" s="1152"/>
    </row>
    <row r="3" spans="1:181" s="1137" customFormat="1" ht="18" customHeigh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0</v>
      </c>
      <c r="B5" s="1156"/>
      <c r="C5" s="1140"/>
      <c r="D5" s="1153">
        <v>3313</v>
      </c>
      <c r="E5" s="1142">
        <v>39756</v>
      </c>
      <c r="F5" s="1146"/>
      <c r="G5" s="1141">
        <v>3610</v>
      </c>
      <c r="H5" s="1153">
        <v>43320</v>
      </c>
      <c r="I5" s="1146"/>
      <c r="J5" s="1153">
        <v>3865</v>
      </c>
      <c r="K5" s="1142">
        <v>46380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/>
      <c r="B6" s="1157"/>
      <c r="C6" s="1140"/>
      <c r="D6" s="1153"/>
      <c r="E6" s="1142"/>
      <c r="F6" s="1146"/>
      <c r="G6" s="1141"/>
      <c r="H6" s="1153"/>
      <c r="I6" s="1146"/>
      <c r="J6" s="1153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>
        <v>2361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>
      <c r="A8" s="1169">
        <v>2359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</row>
    <row r="9" spans="1:181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1">
      <c r="A10" s="1169" t="s">
        <v>1</v>
      </c>
      <c r="B10" s="1157"/>
      <c r="C10" s="1140"/>
      <c r="D10" s="1153">
        <v>3955</v>
      </c>
      <c r="E10" s="1142">
        <v>47460</v>
      </c>
      <c r="F10" s="1146"/>
      <c r="G10" s="1141">
        <v>4755</v>
      </c>
      <c r="H10" s="1153">
        <v>57060</v>
      </c>
      <c r="I10" s="1146"/>
      <c r="J10" s="1153">
        <v>5345</v>
      </c>
      <c r="K10" s="1142">
        <v>64140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>
      <c r="A12" s="1169">
        <v>2361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</row>
    <row r="13" spans="1:181">
      <c r="A13" s="1169">
        <v>2920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2359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 ht="9.75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A16" s="1169">
        <v>2382</v>
      </c>
      <c r="B16" s="1157" t="s">
        <v>144</v>
      </c>
      <c r="C16" s="1140"/>
      <c r="D16" s="1153">
        <v>3955</v>
      </c>
      <c r="E16" s="1142">
        <v>47460</v>
      </c>
      <c r="F16" s="1146"/>
      <c r="G16" s="1141">
        <v>4755</v>
      </c>
      <c r="H16" s="1153">
        <v>57060</v>
      </c>
      <c r="I16" s="1146"/>
      <c r="J16" s="1153">
        <v>5345</v>
      </c>
      <c r="K16" s="1142">
        <v>64140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</row>
    <row r="17" spans="1:181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1">
      <c r="A18" s="1169" t="s">
        <v>2</v>
      </c>
      <c r="B18" s="1157"/>
      <c r="C18" s="1140"/>
      <c r="D18" s="1153">
        <v>4755</v>
      </c>
      <c r="E18" s="1142">
        <v>57060</v>
      </c>
      <c r="F18" s="1146"/>
      <c r="G18" s="1141">
        <v>6008</v>
      </c>
      <c r="H18" s="1153">
        <v>72096</v>
      </c>
      <c r="I18" s="1146"/>
      <c r="J18" s="1153">
        <v>10695</v>
      </c>
      <c r="K18" s="1142">
        <v>128340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</row>
    <row r="19" spans="1:181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</row>
    <row r="20" spans="1:181">
      <c r="A20" s="1169">
        <v>2361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</row>
    <row r="21" spans="1:181">
      <c r="A21" s="1169">
        <v>2920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</row>
    <row r="22" spans="1:181">
      <c r="A22" s="1169">
        <v>3070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>
        <v>8966</v>
      </c>
      <c r="K22" s="1142">
        <v>107592</v>
      </c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</row>
    <row r="23" spans="1:181">
      <c r="A23" s="1169">
        <v>2359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</row>
    <row r="24" spans="1:181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</row>
    <row r="25" spans="1:181">
      <c r="A25" s="1169">
        <v>2379</v>
      </c>
      <c r="B25" s="1157" t="s">
        <v>146</v>
      </c>
      <c r="C25" s="1140"/>
      <c r="D25" s="1153">
        <v>4337</v>
      </c>
      <c r="E25" s="1142">
        <v>52044</v>
      </c>
      <c r="F25" s="1146"/>
      <c r="G25" s="1141">
        <v>6008</v>
      </c>
      <c r="H25" s="1153">
        <v>72096</v>
      </c>
      <c r="I25" s="1146"/>
      <c r="J25" s="1153">
        <v>8168</v>
      </c>
      <c r="K25" s="1142">
        <v>98016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</row>
    <row r="26" spans="1:181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1">
      <c r="A27" s="1169" t="s">
        <v>4</v>
      </c>
      <c r="B27" s="1157"/>
      <c r="C27" s="1140"/>
      <c r="D27" s="1153">
        <v>5467</v>
      </c>
      <c r="E27" s="1142">
        <v>65604</v>
      </c>
      <c r="F27" s="1146"/>
      <c r="G27" s="1141">
        <v>7605</v>
      </c>
      <c r="H27" s="1153">
        <v>91260</v>
      </c>
      <c r="I27" s="1146"/>
      <c r="J27" s="1153">
        <v>11749</v>
      </c>
      <c r="K27" s="1142">
        <v>140988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</row>
    <row r="28" spans="1:181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</row>
    <row r="29" spans="1:181">
      <c r="A29" s="1169">
        <v>2361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</row>
    <row r="30" spans="1:181">
      <c r="A30" s="1169">
        <v>2920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</row>
    <row r="31" spans="1:181">
      <c r="A31" s="1169">
        <v>3072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>
        <v>9850</v>
      </c>
      <c r="K31" s="1142">
        <v>118200</v>
      </c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</row>
    <row r="32" spans="1:181">
      <c r="A32" s="1169">
        <v>2359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</row>
    <row r="33" spans="1:181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1">
      <c r="A34" s="1172">
        <v>2376</v>
      </c>
      <c r="B34" s="1158" t="s">
        <v>149</v>
      </c>
      <c r="C34" s="1143"/>
      <c r="D34" s="1154">
        <v>5467</v>
      </c>
      <c r="E34" s="1145">
        <v>65604</v>
      </c>
      <c r="F34" s="1168"/>
      <c r="G34" s="1144">
        <v>7605</v>
      </c>
      <c r="H34" s="1154">
        <v>91260</v>
      </c>
      <c r="I34" s="1168"/>
      <c r="J34" s="1154">
        <v>8966</v>
      </c>
      <c r="K34" s="1145">
        <v>107592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</row>
    <row r="35" spans="1:181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1">
      <c r="A36" s="1169" t="s">
        <v>5</v>
      </c>
      <c r="B36" s="1157"/>
      <c r="C36" s="1140"/>
      <c r="D36" s="1153">
        <v>6921</v>
      </c>
      <c r="E36" s="1142">
        <v>83052</v>
      </c>
      <c r="F36" s="1146"/>
      <c r="G36" s="1141">
        <v>8357</v>
      </c>
      <c r="H36" s="1153">
        <v>100284</v>
      </c>
      <c r="I36" s="1146"/>
      <c r="J36" s="1153">
        <v>12310</v>
      </c>
      <c r="K36" s="1142">
        <v>147720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</row>
    <row r="37" spans="1:181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H37" s="1138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</row>
    <row r="38" spans="1:181">
      <c r="A38" s="1169">
        <v>2361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H38" s="1138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</row>
    <row r="39" spans="1:181">
      <c r="A39" s="1169">
        <v>2920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1">
      <c r="A40" s="1169">
        <v>3074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>
        <v>10320</v>
      </c>
      <c r="K40" s="1142">
        <v>123840</v>
      </c>
    </row>
    <row r="41" spans="1:181">
      <c r="A41" s="1169">
        <v>2359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1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1">
      <c r="A43" s="1172">
        <v>2373</v>
      </c>
      <c r="B43" s="1158" t="s">
        <v>153</v>
      </c>
      <c r="C43" s="1143"/>
      <c r="D43" s="1154">
        <v>6921</v>
      </c>
      <c r="E43" s="1145">
        <v>83052</v>
      </c>
      <c r="F43" s="1168"/>
      <c r="G43" s="1144">
        <v>8357</v>
      </c>
      <c r="H43" s="1154">
        <v>100284</v>
      </c>
      <c r="I43" s="1168"/>
      <c r="J43" s="1154">
        <v>9397</v>
      </c>
      <c r="K43" s="1145">
        <v>112764</v>
      </c>
    </row>
    <row r="44" spans="1:181">
      <c r="B44" s="1137"/>
    </row>
    <row r="45" spans="1:181">
      <c r="A45" s="1170" t="s">
        <v>187</v>
      </c>
      <c r="B45" s="1137"/>
    </row>
    <row r="46" spans="1:181">
      <c r="A46" s="1170" t="s">
        <v>173</v>
      </c>
      <c r="B46" s="1137"/>
    </row>
    <row r="47" spans="1:181">
      <c r="A47" s="1177" t="s">
        <v>169</v>
      </c>
      <c r="B47" s="1137"/>
    </row>
    <row r="48" spans="1:181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200">
        <v>39640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B56" s="1137"/>
    </row>
    <row r="57" spans="1:10">
      <c r="B57" s="1137"/>
    </row>
    <row r="58" spans="1:10">
      <c r="B58" s="1137"/>
    </row>
    <row r="59" spans="1:10">
      <c r="B59" s="1137"/>
    </row>
    <row r="60" spans="1:10">
      <c r="B60" s="1137"/>
    </row>
    <row r="61" spans="1:10">
      <c r="B61" s="1137"/>
    </row>
    <row r="62" spans="1:10">
      <c r="B62" s="1137"/>
    </row>
    <row r="63" spans="1:10">
      <c r="B63" s="1137"/>
    </row>
    <row r="64" spans="1:10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  <row r="135" spans="2:2">
      <c r="B135" s="1137"/>
    </row>
    <row r="136" spans="2:2">
      <c r="B136" s="1137"/>
    </row>
    <row r="137" spans="2:2">
      <c r="B137" s="1137"/>
    </row>
    <row r="138" spans="2:2">
      <c r="B138" s="1137"/>
    </row>
    <row r="139" spans="2:2">
      <c r="B139" s="1137"/>
    </row>
    <row r="140" spans="2:2">
      <c r="B140" s="1137"/>
    </row>
    <row r="141" spans="2:2">
      <c r="B141" s="1137"/>
    </row>
    <row r="142" spans="2:2">
      <c r="B142" s="1137"/>
    </row>
    <row r="143" spans="2:2">
      <c r="B143" s="1137"/>
    </row>
    <row r="144" spans="2:2">
      <c r="B144" s="1137"/>
    </row>
    <row r="145" spans="2:2">
      <c r="B145" s="1137"/>
    </row>
    <row r="146" spans="2:2">
      <c r="B146" s="1137"/>
    </row>
    <row r="147" spans="2:2">
      <c r="B147" s="1137"/>
    </row>
    <row r="148" spans="2:2">
      <c r="B148" s="1137"/>
    </row>
    <row r="149" spans="2:2">
      <c r="B149" s="1137"/>
    </row>
    <row r="150" spans="2:2">
      <c r="B150" s="1137"/>
    </row>
    <row r="151" spans="2:2">
      <c r="B151" s="1137"/>
    </row>
    <row r="152" spans="2:2">
      <c r="B152" s="1137"/>
    </row>
    <row r="153" spans="2:2">
      <c r="B153" s="1137"/>
    </row>
    <row r="154" spans="2:2">
      <c r="B154" s="1137"/>
    </row>
    <row r="155" spans="2:2">
      <c r="B155" s="1137"/>
    </row>
    <row r="156" spans="2:2">
      <c r="B156" s="1137"/>
    </row>
    <row r="157" spans="2:2">
      <c r="B157" s="1137"/>
    </row>
    <row r="158" spans="2:2">
      <c r="B158" s="1137"/>
    </row>
    <row r="159" spans="2:2">
      <c r="B159" s="1137"/>
    </row>
    <row r="160" spans="2:2">
      <c r="B160" s="1137"/>
    </row>
    <row r="161" spans="2:2">
      <c r="B161" s="1137"/>
    </row>
    <row r="162" spans="2:2">
      <c r="B162" s="1137"/>
    </row>
  </sheetData>
  <phoneticPr fontId="26" type="noConversion"/>
  <pageMargins left="0.75" right="0.75" top="1" bottom="1" header="0.5" footer="0.5"/>
  <pageSetup fitToHeight="100" orientation="portrait" r:id="rId1"/>
  <headerFooter alignWithMargins="0">
    <oddHeader>&amp;CCALIFORNIA STATE UNIVERSITY, NORTHRIDGE
UNIT 3 FACULTY SALARY SCHEDULE
EFFECTIVE JULY 1,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  <pageSetUpPr fitToPage="1"/>
  </sheetPr>
  <dimension ref="A1:FY134"/>
  <sheetViews>
    <sheetView workbookViewId="0">
      <selection activeCell="J34" sqref="J34"/>
    </sheetView>
  </sheetViews>
  <sheetFormatPr defaultRowHeight="12.75"/>
  <cols>
    <col min="1" max="1" width="9.7109375" style="1170" customWidth="1"/>
    <col min="2" max="2" width="14.8554687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1" s="1136" customFormat="1" ht="9.7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>
      <c r="A2" s="1180" t="s">
        <v>166</v>
      </c>
      <c r="B2" s="1151"/>
      <c r="C2" s="1148"/>
      <c r="D2" s="1150" t="s">
        <v>176</v>
      </c>
      <c r="E2" s="1150"/>
      <c r="F2" s="1149"/>
      <c r="G2" s="1150"/>
      <c r="H2" s="1150"/>
      <c r="I2" s="1149"/>
      <c r="J2" s="1150"/>
      <c r="K2" s="1152"/>
    </row>
    <row r="3" spans="1:181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62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>
        <v>2482</v>
      </c>
      <c r="B6" s="1157" t="s">
        <v>155</v>
      </c>
      <c r="C6" s="1140"/>
      <c r="D6" s="1153">
        <v>4141</v>
      </c>
      <c r="E6" s="1142">
        <v>49692</v>
      </c>
      <c r="F6" s="1146"/>
      <c r="G6" s="1141">
        <v>5220</v>
      </c>
      <c r="H6" s="1153">
        <v>62640</v>
      </c>
      <c r="I6" s="1146"/>
      <c r="J6" s="1153">
        <v>10035</v>
      </c>
      <c r="K6" s="1142">
        <v>120420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1">
      <c r="A9" s="1169" t="s">
        <v>4</v>
      </c>
      <c r="B9" s="1157"/>
      <c r="C9" s="1140"/>
      <c r="D9" s="1153"/>
      <c r="E9" s="1142"/>
      <c r="F9" s="1146"/>
      <c r="G9" s="1141"/>
      <c r="H9" s="1153"/>
      <c r="I9" s="1146"/>
      <c r="J9" s="1153"/>
      <c r="K9" s="1142"/>
      <c r="L9" s="1138"/>
      <c r="M9" s="1138"/>
      <c r="N9" s="1138"/>
      <c r="O9" s="1138"/>
      <c r="P9" s="1138"/>
      <c r="Q9" s="1138"/>
      <c r="R9" s="1138"/>
      <c r="S9" s="1138"/>
      <c r="T9" s="1138"/>
      <c r="U9" s="1138"/>
      <c r="V9" s="1138"/>
      <c r="W9" s="1138"/>
      <c r="X9" s="1138"/>
      <c r="Y9" s="1138"/>
      <c r="Z9" s="1138"/>
      <c r="AA9" s="1138"/>
      <c r="AB9" s="1138"/>
      <c r="AC9" s="1138"/>
      <c r="AD9" s="1138"/>
      <c r="AE9" s="1138"/>
      <c r="AF9" s="1138"/>
      <c r="AG9" s="1138"/>
      <c r="AH9" s="1138"/>
      <c r="AI9" s="1138"/>
      <c r="AJ9" s="1138"/>
      <c r="AK9" s="1138"/>
      <c r="AL9" s="1138"/>
      <c r="AM9" s="1138"/>
      <c r="AN9" s="1138"/>
      <c r="AO9" s="1138"/>
      <c r="AP9" s="1138"/>
      <c r="AQ9" s="1138"/>
      <c r="AR9" s="1138"/>
      <c r="AS9" s="1138"/>
      <c r="AT9" s="1138"/>
      <c r="AU9" s="1138"/>
      <c r="AV9" s="1138"/>
      <c r="AW9" s="1138"/>
      <c r="AX9" s="1138"/>
      <c r="AY9" s="1138"/>
      <c r="AZ9" s="1138"/>
      <c r="BA9" s="1138"/>
      <c r="BB9" s="1138"/>
      <c r="BC9" s="1138"/>
      <c r="BD9" s="1138"/>
      <c r="BE9" s="1138"/>
      <c r="BF9" s="1138"/>
      <c r="BG9" s="1138"/>
      <c r="BH9" s="1138"/>
      <c r="BI9" s="1138"/>
      <c r="BJ9" s="1138"/>
      <c r="BK9" s="1138"/>
      <c r="BL9" s="1138"/>
      <c r="BM9" s="1138"/>
      <c r="BN9" s="1138"/>
      <c r="BO9" s="1138"/>
      <c r="BP9" s="1138"/>
      <c r="BQ9" s="1138"/>
      <c r="BR9" s="1138"/>
      <c r="BS9" s="1138"/>
      <c r="BT9" s="1138"/>
      <c r="BU9" s="1138"/>
      <c r="BV9" s="1138"/>
      <c r="BW9" s="1138"/>
      <c r="BX9" s="1138"/>
      <c r="BY9" s="1138"/>
      <c r="BZ9" s="1138"/>
      <c r="CA9" s="1138"/>
      <c r="CB9" s="1138"/>
      <c r="CC9" s="1138"/>
      <c r="CD9" s="1138"/>
      <c r="CE9" s="1138"/>
      <c r="CF9" s="1138"/>
      <c r="CG9" s="1138"/>
      <c r="CH9" s="1138"/>
      <c r="CI9" s="1138"/>
      <c r="CJ9" s="1138"/>
      <c r="CK9" s="1138"/>
      <c r="CL9" s="1138"/>
      <c r="CM9" s="1138"/>
      <c r="CN9" s="1138"/>
      <c r="CO9" s="1138"/>
      <c r="CP9" s="1138"/>
      <c r="CQ9" s="1138"/>
      <c r="CR9" s="1138"/>
      <c r="CS9" s="1138"/>
      <c r="CT9" s="1138"/>
      <c r="CU9" s="1138"/>
      <c r="CV9" s="1138"/>
      <c r="CW9" s="1138"/>
      <c r="CX9" s="1138"/>
      <c r="CY9" s="1138"/>
      <c r="CZ9" s="1138"/>
      <c r="DA9" s="1138"/>
      <c r="DB9" s="1138"/>
      <c r="DC9" s="1138"/>
      <c r="DD9" s="1138"/>
      <c r="DE9" s="1138"/>
      <c r="DF9" s="1138"/>
      <c r="DG9" s="1138"/>
      <c r="DH9" s="1138"/>
      <c r="DI9" s="1138"/>
      <c r="DJ9" s="1138"/>
      <c r="DK9" s="1138"/>
      <c r="DL9" s="1138"/>
      <c r="DM9" s="1138"/>
      <c r="DN9" s="1138"/>
      <c r="DO9" s="1138"/>
      <c r="DP9" s="1138"/>
      <c r="DQ9" s="1138"/>
      <c r="DR9" s="1138"/>
      <c r="DS9" s="1138"/>
      <c r="DT9" s="1138"/>
      <c r="DU9" s="1138"/>
      <c r="DV9" s="1138"/>
      <c r="DW9" s="1138"/>
      <c r="DX9" s="1138"/>
      <c r="DY9" s="1138"/>
      <c r="DZ9" s="1138"/>
      <c r="EA9" s="1138"/>
      <c r="EB9" s="1138"/>
      <c r="EC9" s="1138"/>
      <c r="ED9" s="1138"/>
      <c r="EE9" s="1138"/>
      <c r="EF9" s="1138"/>
      <c r="EG9" s="1138"/>
      <c r="EH9" s="1138"/>
      <c r="EI9" s="1138"/>
      <c r="EJ9" s="1138"/>
      <c r="EK9" s="1138"/>
      <c r="EL9" s="1138"/>
      <c r="EM9" s="1138"/>
      <c r="EN9" s="1138"/>
      <c r="EO9" s="1138"/>
      <c r="EP9" s="1138"/>
      <c r="EQ9" s="1138"/>
      <c r="ER9" s="1138"/>
      <c r="ES9" s="1138"/>
      <c r="ET9" s="1138"/>
      <c r="EU9" s="1138"/>
      <c r="EV9" s="1138"/>
      <c r="EW9" s="1138"/>
      <c r="EX9" s="1138"/>
      <c r="EY9" s="1138"/>
      <c r="EZ9" s="1138"/>
      <c r="FA9" s="1138"/>
      <c r="FB9" s="1138"/>
      <c r="FC9" s="1138"/>
      <c r="FD9" s="1138"/>
      <c r="FE9" s="1138"/>
      <c r="FF9" s="1138"/>
      <c r="FG9" s="1138"/>
      <c r="FH9" s="1138"/>
      <c r="FI9" s="1138"/>
      <c r="FJ9" s="1138"/>
      <c r="FK9" s="1138"/>
      <c r="FL9" s="1138"/>
      <c r="FM9" s="1138"/>
      <c r="FN9" s="1138"/>
      <c r="FO9" s="1138"/>
      <c r="FP9" s="1138"/>
      <c r="FQ9" s="1138"/>
      <c r="FR9" s="1138"/>
      <c r="FS9" s="1138"/>
      <c r="FT9" s="1138"/>
      <c r="FU9" s="1138"/>
      <c r="FV9" s="1138"/>
      <c r="FW9" s="1138"/>
      <c r="FX9" s="1138"/>
      <c r="FY9" s="1138"/>
    </row>
    <row r="10" spans="1:181">
      <c r="A10" s="1169">
        <v>2482</v>
      </c>
      <c r="B10" s="1157" t="s">
        <v>156</v>
      </c>
      <c r="C10" s="1140"/>
      <c r="D10" s="1153">
        <v>4755</v>
      </c>
      <c r="E10" s="1142">
        <v>57060</v>
      </c>
      <c r="F10" s="1146"/>
      <c r="G10" s="1141">
        <v>6600</v>
      </c>
      <c r="H10" s="1153">
        <v>79200</v>
      </c>
      <c r="I10" s="1146"/>
      <c r="J10" s="1153">
        <v>11021</v>
      </c>
      <c r="K10" s="1142">
        <v>132252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81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1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2482</v>
      </c>
      <c r="B14" s="1157" t="s">
        <v>163</v>
      </c>
      <c r="C14" s="1140"/>
      <c r="D14" s="1153">
        <v>6008</v>
      </c>
      <c r="E14" s="1142">
        <v>72096</v>
      </c>
      <c r="F14" s="1146"/>
      <c r="G14" s="1141">
        <v>7251</v>
      </c>
      <c r="H14" s="1153">
        <v>87012</v>
      </c>
      <c r="I14" s="1146"/>
      <c r="J14" s="1153">
        <v>11552</v>
      </c>
      <c r="K14" s="1142">
        <v>138624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B16" s="1137"/>
    </row>
    <row r="17" spans="1:11">
      <c r="A17" s="1170" t="s">
        <v>188</v>
      </c>
      <c r="B17" s="1137"/>
    </row>
    <row r="18" spans="1:11">
      <c r="A18" s="1170" t="s">
        <v>173</v>
      </c>
      <c r="B18" s="1137"/>
    </row>
    <row r="19" spans="1:11">
      <c r="A19" s="1177" t="s">
        <v>169</v>
      </c>
      <c r="B19" s="1137"/>
      <c r="K19" s="1135" t="s">
        <v>3</v>
      </c>
    </row>
    <row r="20" spans="1:11">
      <c r="A20" s="1170" t="s">
        <v>170</v>
      </c>
      <c r="B20" s="1137"/>
    </row>
    <row r="21" spans="1:11">
      <c r="A21" s="1174"/>
      <c r="B21" s="1137"/>
    </row>
    <row r="22" spans="1:11">
      <c r="A22" s="1170" t="s">
        <v>160</v>
      </c>
      <c r="B22" s="1137"/>
      <c r="J22" s="1175"/>
    </row>
    <row r="23" spans="1:11">
      <c r="A23" s="1170" t="s">
        <v>159</v>
      </c>
      <c r="B23" s="1137"/>
      <c r="J23" s="1176"/>
    </row>
    <row r="24" spans="1:11">
      <c r="A24" s="1200">
        <v>39640</v>
      </c>
      <c r="B24" s="1137"/>
    </row>
    <row r="25" spans="1:11">
      <c r="B25" s="1137"/>
    </row>
    <row r="26" spans="1:11">
      <c r="B26" s="1137"/>
    </row>
    <row r="27" spans="1:11">
      <c r="B27" s="1137"/>
    </row>
    <row r="28" spans="1:11">
      <c r="B28" s="1137"/>
    </row>
    <row r="29" spans="1:11">
      <c r="B29" s="1137"/>
    </row>
    <row r="30" spans="1:11">
      <c r="B30" s="1137"/>
    </row>
    <row r="31" spans="1:11">
      <c r="B31" s="1137"/>
    </row>
    <row r="32" spans="1:11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honeticPr fontId="26" type="noConversion"/>
  <pageMargins left="0.75" right="0.75" top="1" bottom="1" header="0.5" footer="0.5"/>
  <pageSetup fitToHeight="100" orientation="portrait" r:id="rId1"/>
  <headerFooter alignWithMargins="0">
    <oddHeader>&amp;CCALIFORNIA STATE UNIVERSITY, NORTHRIDGE
UNIT 3 FACULTY SALARY SCHEDULE
EFFECTIVE JULY 1,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  <pageSetUpPr fitToPage="1"/>
  </sheetPr>
  <dimension ref="A1:FY134"/>
  <sheetViews>
    <sheetView workbookViewId="0">
      <selection activeCell="K28" sqref="K28"/>
    </sheetView>
  </sheetViews>
  <sheetFormatPr defaultRowHeight="12.75"/>
  <cols>
    <col min="1" max="1" width="9.7109375" style="1170" customWidth="1"/>
    <col min="2" max="2" width="14.285156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1" s="1136" customFormat="1" ht="9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>
      <c r="A2" s="1180" t="s">
        <v>166</v>
      </c>
      <c r="B2" s="1151"/>
      <c r="C2" s="1148"/>
      <c r="D2" s="1150" t="s">
        <v>177</v>
      </c>
      <c r="E2" s="1150"/>
      <c r="F2" s="1149"/>
      <c r="G2" s="1150"/>
      <c r="H2" s="1150"/>
      <c r="I2" s="1149"/>
      <c r="J2" s="1150"/>
      <c r="K2" s="1152"/>
    </row>
    <row r="3" spans="1:181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>
        <v>2481</v>
      </c>
      <c r="B6" s="1157" t="s">
        <v>155</v>
      </c>
      <c r="C6" s="1140"/>
      <c r="D6" s="1153">
        <v>4755</v>
      </c>
      <c r="E6" s="1142">
        <v>57060</v>
      </c>
      <c r="F6" s="1146"/>
      <c r="G6" s="1141">
        <v>6008</v>
      </c>
      <c r="H6" s="1153">
        <v>72096</v>
      </c>
      <c r="I6" s="1146"/>
      <c r="J6" s="1153">
        <v>11552</v>
      </c>
      <c r="K6" s="1142">
        <v>138624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1" s="1138" customFormat="1">
      <c r="A9" s="1169" t="s">
        <v>4</v>
      </c>
      <c r="B9" s="1191"/>
      <c r="C9" s="1140"/>
      <c r="D9" s="1182"/>
      <c r="E9" s="1192"/>
      <c r="F9" s="1146"/>
      <c r="G9" s="1193"/>
      <c r="H9" s="1182"/>
      <c r="I9" s="1146"/>
      <c r="J9" s="1182"/>
      <c r="K9" s="1192"/>
    </row>
    <row r="10" spans="1:181" s="1138" customFormat="1">
      <c r="A10" s="1169">
        <v>2481</v>
      </c>
      <c r="B10" s="1191" t="s">
        <v>156</v>
      </c>
      <c r="C10" s="1140"/>
      <c r="D10" s="1182">
        <v>5467</v>
      </c>
      <c r="E10" s="1192">
        <v>65604</v>
      </c>
      <c r="F10" s="1146"/>
      <c r="G10" s="1193">
        <v>7605</v>
      </c>
      <c r="H10" s="1182">
        <v>91260</v>
      </c>
      <c r="I10" s="1146"/>
      <c r="J10" s="1182">
        <v>12690</v>
      </c>
      <c r="K10" s="1192">
        <v>152280</v>
      </c>
    </row>
    <row r="11" spans="1:181" s="1138" customFormat="1">
      <c r="A11" s="1169"/>
      <c r="B11" s="1191"/>
      <c r="C11" s="1140"/>
      <c r="D11" s="1182"/>
      <c r="E11" s="1192"/>
      <c r="F11" s="1146"/>
      <c r="G11" s="1193"/>
      <c r="H11" s="1182"/>
      <c r="I11" s="1146"/>
      <c r="J11" s="1182"/>
      <c r="K11" s="1192"/>
    </row>
    <row r="12" spans="1:181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1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2481</v>
      </c>
      <c r="B14" s="1157" t="s">
        <v>163</v>
      </c>
      <c r="C14" s="1140"/>
      <c r="D14" s="1153">
        <v>6921</v>
      </c>
      <c r="E14" s="1142">
        <v>83052</v>
      </c>
      <c r="F14" s="1146"/>
      <c r="G14" s="1141">
        <v>8357</v>
      </c>
      <c r="H14" s="1153">
        <v>100284</v>
      </c>
      <c r="I14" s="1146"/>
      <c r="J14" s="1153">
        <v>13295</v>
      </c>
      <c r="K14" s="1142">
        <v>159540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B16" s="1137"/>
    </row>
    <row r="17" spans="1:10">
      <c r="A17" s="1170" t="s">
        <v>187</v>
      </c>
      <c r="B17" s="1137"/>
    </row>
    <row r="18" spans="1:10">
      <c r="A18" s="1170" t="s">
        <v>173</v>
      </c>
      <c r="B18" s="1137"/>
    </row>
    <row r="19" spans="1:10">
      <c r="A19" s="1177" t="s">
        <v>169</v>
      </c>
      <c r="B19" s="1137"/>
    </row>
    <row r="20" spans="1:10">
      <c r="A20" s="1170" t="s">
        <v>170</v>
      </c>
      <c r="B20" s="1137"/>
    </row>
    <row r="21" spans="1:10">
      <c r="A21" s="1174"/>
      <c r="B21" s="1137"/>
    </row>
    <row r="22" spans="1:10">
      <c r="A22" s="1170" t="s">
        <v>160</v>
      </c>
      <c r="B22" s="1137"/>
      <c r="J22" s="1175"/>
    </row>
    <row r="23" spans="1:10">
      <c r="A23" s="1170" t="s">
        <v>159</v>
      </c>
      <c r="B23" s="1137"/>
      <c r="J23" s="1176"/>
    </row>
    <row r="24" spans="1:10">
      <c r="A24" s="1200">
        <v>39640</v>
      </c>
      <c r="B24" s="1137"/>
    </row>
    <row r="25" spans="1:10">
      <c r="B25" s="1137"/>
    </row>
    <row r="26" spans="1:10">
      <c r="B26" s="1137"/>
    </row>
    <row r="27" spans="1:10">
      <c r="B27" s="1137"/>
    </row>
    <row r="28" spans="1:10">
      <c r="B28" s="1137"/>
    </row>
    <row r="29" spans="1:10">
      <c r="B29" s="1137"/>
    </row>
    <row r="30" spans="1:10">
      <c r="B30" s="1137"/>
    </row>
    <row r="31" spans="1:10">
      <c r="B31" s="1137"/>
    </row>
    <row r="32" spans="1:10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honeticPr fontId="26" type="noConversion"/>
  <pageMargins left="0.75" right="0.75" top="1" bottom="1" header="0.5" footer="0.5"/>
  <pageSetup fitToHeight="100" orientation="portrait" r:id="rId1"/>
  <headerFooter alignWithMargins="0">
    <oddHeader>&amp;CCALIFORNIA STATE UNIVERSITY, NORTHRIDGE
UNIT 3 FACULTY SALARY SCHEDULE
EFFECTIVE JULY 1, 2008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492"/>
  <sheetViews>
    <sheetView topLeftCell="A19" workbookViewId="0">
      <selection activeCell="M31" sqref="M31"/>
    </sheetView>
  </sheetViews>
  <sheetFormatPr defaultRowHeight="12.75"/>
  <cols>
    <col min="1" max="1" width="9.5703125" style="1170" customWidth="1"/>
    <col min="2" max="2" width="16" style="1134" customWidth="1"/>
    <col min="3" max="3" width="1.140625" style="1138" customWidth="1"/>
    <col min="4" max="4" width="9.140625" style="1135"/>
    <col min="5" max="5" width="10" style="1135" customWidth="1"/>
    <col min="6" max="6" width="1" customWidth="1"/>
    <col min="7" max="7" width="9.5703125" style="1135" customWidth="1"/>
    <col min="8" max="8" width="11.7109375" style="1135" customWidth="1"/>
    <col min="9" max="9" width="1.140625" customWidth="1"/>
    <col min="10" max="10" width="9" style="1135" customWidth="1"/>
    <col min="11" max="11" width="10.42578125" style="1135" customWidth="1"/>
  </cols>
  <sheetData>
    <row r="1" spans="1:181" s="1138" customFormat="1">
      <c r="A1" s="1170"/>
      <c r="B1" s="1137"/>
      <c r="D1" s="1139"/>
      <c r="E1" s="1139"/>
      <c r="G1" s="1139"/>
      <c r="H1" s="1139"/>
      <c r="J1" s="1139"/>
      <c r="K1" s="1139"/>
    </row>
    <row r="2" spans="1:181" s="1137" customFormat="1">
      <c r="A2" s="1180" t="s">
        <v>165</v>
      </c>
      <c r="B2" s="1151"/>
      <c r="C2" s="1148"/>
      <c r="D2" s="1150" t="s">
        <v>172</v>
      </c>
      <c r="E2" s="1150"/>
      <c r="F2" s="1149"/>
      <c r="G2" s="1150"/>
      <c r="H2" s="1150"/>
      <c r="I2" s="1149"/>
      <c r="J2" s="1179"/>
      <c r="K2" s="1152"/>
    </row>
    <row r="3" spans="1:181" s="1137" customFormat="1">
      <c r="A3" s="1171" t="s">
        <v>164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0</v>
      </c>
      <c r="B5" s="1156"/>
      <c r="C5" s="1140"/>
      <c r="D5" s="1153">
        <v>2863</v>
      </c>
      <c r="E5" s="1142">
        <v>34356</v>
      </c>
      <c r="F5" s="1146"/>
      <c r="G5" s="1141">
        <v>3116</v>
      </c>
      <c r="H5" s="1153">
        <v>37392</v>
      </c>
      <c r="I5" s="1146"/>
      <c r="J5" s="1153">
        <v>3318</v>
      </c>
      <c r="K5" s="1142">
        <v>39816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/>
      <c r="B6" s="1157"/>
      <c r="C6" s="1140"/>
      <c r="D6" s="1153"/>
      <c r="E6" s="1142"/>
      <c r="F6" s="1146"/>
      <c r="G6" s="1141"/>
      <c r="H6" s="1153"/>
      <c r="I6" s="1146"/>
      <c r="J6" s="1182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>
        <v>2360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>
      <c r="A8" s="1169">
        <v>2358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</row>
    <row r="9" spans="1:181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1">
      <c r="A10" s="1169" t="s">
        <v>1</v>
      </c>
      <c r="B10" s="1157"/>
      <c r="C10" s="1140"/>
      <c r="D10" s="1153">
        <v>3388</v>
      </c>
      <c r="E10" s="1142">
        <v>40656</v>
      </c>
      <c r="F10" s="1146"/>
      <c r="G10" s="1141">
        <v>4060</v>
      </c>
      <c r="H10" s="1153">
        <v>48720</v>
      </c>
      <c r="I10" s="1146"/>
      <c r="J10" s="1153">
        <v>4559</v>
      </c>
      <c r="K10" s="1142">
        <v>54708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>
      <c r="A12" s="1169">
        <v>2360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</row>
    <row r="13" spans="1:181">
      <c r="A13" s="1169">
        <v>2919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2358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 ht="9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A16" s="1169">
        <v>2384</v>
      </c>
      <c r="B16" s="1157" t="s">
        <v>144</v>
      </c>
      <c r="C16" s="1140"/>
      <c r="D16" s="1153">
        <v>3388</v>
      </c>
      <c r="E16" s="1142">
        <v>40656</v>
      </c>
      <c r="F16" s="1146"/>
      <c r="G16" s="1141">
        <v>4060</v>
      </c>
      <c r="H16" s="1153">
        <v>48720</v>
      </c>
      <c r="I16" s="1146"/>
      <c r="J16" s="1153">
        <v>4559</v>
      </c>
      <c r="K16" s="1142">
        <v>54708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</row>
    <row r="17" spans="1:181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1">
      <c r="A18" s="1169" t="s">
        <v>2</v>
      </c>
      <c r="B18" s="1157"/>
      <c r="C18" s="1140"/>
      <c r="D18" s="1153">
        <v>4060</v>
      </c>
      <c r="E18" s="1142">
        <v>48720</v>
      </c>
      <c r="F18" s="1146"/>
      <c r="G18" s="1141">
        <v>5118</v>
      </c>
      <c r="H18" s="1153">
        <v>61416</v>
      </c>
      <c r="I18" s="1146"/>
      <c r="J18" s="1153">
        <v>9106</v>
      </c>
      <c r="K18" s="1142">
        <v>109272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</row>
    <row r="19" spans="1:181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</row>
    <row r="20" spans="1:181">
      <c r="A20" s="1169">
        <v>2360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</row>
    <row r="21" spans="1:181">
      <c r="A21" s="1169">
        <v>2919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</row>
    <row r="22" spans="1:181">
      <c r="A22" s="1169">
        <v>3071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>
        <v>7633</v>
      </c>
      <c r="K22" s="1142">
        <v>91596</v>
      </c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</row>
    <row r="23" spans="1:181">
      <c r="A23" s="1169">
        <v>2358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</row>
    <row r="24" spans="1:181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</row>
    <row r="25" spans="1:181">
      <c r="A25" s="1169">
        <v>2381</v>
      </c>
      <c r="B25" s="1157" t="s">
        <v>146</v>
      </c>
      <c r="C25" s="1140"/>
      <c r="D25" s="1153">
        <v>3704</v>
      </c>
      <c r="E25" s="1142">
        <v>44448</v>
      </c>
      <c r="F25" s="1146"/>
      <c r="G25" s="1141">
        <v>5118</v>
      </c>
      <c r="H25" s="1153">
        <v>61416</v>
      </c>
      <c r="I25" s="1146"/>
      <c r="J25" s="1153">
        <v>6946</v>
      </c>
      <c r="K25" s="1142">
        <v>83352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</row>
    <row r="26" spans="1:181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1">
      <c r="A27" s="1169" t="s">
        <v>4</v>
      </c>
      <c r="B27" s="1157"/>
      <c r="C27" s="1140"/>
      <c r="D27" s="1153">
        <v>4662</v>
      </c>
      <c r="E27" s="1142">
        <v>55944</v>
      </c>
      <c r="F27" s="1146"/>
      <c r="G27" s="1141">
        <v>6471</v>
      </c>
      <c r="H27" s="1153">
        <v>77652</v>
      </c>
      <c r="I27" s="1146"/>
      <c r="J27" s="1153">
        <v>10005</v>
      </c>
      <c r="K27" s="1142">
        <v>120060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</row>
    <row r="28" spans="1:181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</row>
    <row r="29" spans="1:181">
      <c r="A29" s="1169">
        <v>2360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</row>
    <row r="30" spans="1:181">
      <c r="A30" s="1169">
        <v>2919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</row>
    <row r="31" spans="1:181">
      <c r="A31" s="1169">
        <v>3073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>
        <v>8387</v>
      </c>
      <c r="K31" s="1142">
        <v>100644</v>
      </c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</row>
    <row r="32" spans="1:181">
      <c r="A32" s="1169">
        <v>2358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</row>
    <row r="33" spans="1:181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1">
      <c r="A34" s="1172">
        <v>2378</v>
      </c>
      <c r="B34" s="1158" t="s">
        <v>149</v>
      </c>
      <c r="C34" s="1143"/>
      <c r="D34" s="1154">
        <v>4662</v>
      </c>
      <c r="E34" s="1145">
        <v>55944</v>
      </c>
      <c r="F34" s="1168"/>
      <c r="G34" s="1144">
        <v>6471</v>
      </c>
      <c r="H34" s="1154">
        <v>77652</v>
      </c>
      <c r="I34" s="1168"/>
      <c r="J34" s="1154">
        <v>7633</v>
      </c>
      <c r="K34" s="1145">
        <v>91596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</row>
    <row r="35" spans="1:181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1">
      <c r="A36" s="1169" t="s">
        <v>5</v>
      </c>
      <c r="B36" s="1157"/>
      <c r="C36" s="1140"/>
      <c r="D36" s="1153">
        <v>5890</v>
      </c>
      <c r="E36" s="1142">
        <v>70680</v>
      </c>
      <c r="F36" s="1146"/>
      <c r="G36" s="1141">
        <v>7109</v>
      </c>
      <c r="H36" s="1153">
        <v>85308</v>
      </c>
      <c r="I36" s="1146"/>
      <c r="J36" s="1153">
        <v>10485</v>
      </c>
      <c r="K36" s="1142">
        <v>125820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</row>
    <row r="37" spans="1:181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H37" s="1138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</row>
    <row r="38" spans="1:181">
      <c r="A38" s="1169">
        <v>2360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H38" s="1138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</row>
    <row r="39" spans="1:181">
      <c r="A39" s="1169">
        <v>2919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1">
      <c r="A40" s="1169">
        <v>3075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>
        <v>8790</v>
      </c>
      <c r="K40" s="1142">
        <v>105480</v>
      </c>
    </row>
    <row r="41" spans="1:181">
      <c r="A41" s="1169">
        <v>2358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1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1">
      <c r="A43" s="1172">
        <v>2375</v>
      </c>
      <c r="B43" s="1158" t="s">
        <v>153</v>
      </c>
      <c r="C43" s="1143"/>
      <c r="D43" s="1154">
        <v>5890</v>
      </c>
      <c r="E43" s="1145">
        <v>70680</v>
      </c>
      <c r="F43" s="1168"/>
      <c r="G43" s="1144">
        <v>7109</v>
      </c>
      <c r="H43" s="1154">
        <v>85308</v>
      </c>
      <c r="I43" s="1168"/>
      <c r="J43" s="1154">
        <v>8008</v>
      </c>
      <c r="K43" s="1145">
        <v>96096</v>
      </c>
    </row>
    <row r="44" spans="1:181">
      <c r="B44" s="1137"/>
    </row>
    <row r="45" spans="1:181">
      <c r="A45" s="1170" t="s">
        <v>181</v>
      </c>
      <c r="B45" s="1137"/>
      <c r="K45" s="1135" t="s">
        <v>3</v>
      </c>
    </row>
    <row r="46" spans="1:181">
      <c r="A46" s="1170" t="s">
        <v>173</v>
      </c>
      <c r="B46" s="1137"/>
    </row>
    <row r="47" spans="1:181">
      <c r="A47" s="1177" t="s">
        <v>169</v>
      </c>
      <c r="B47" s="1137"/>
    </row>
    <row r="48" spans="1:181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200">
        <v>39335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A56" s="1190"/>
      <c r="B56" s="1137"/>
    </row>
    <row r="57" spans="1:10">
      <c r="A57" s="1190"/>
      <c r="B57" s="1137"/>
    </row>
    <row r="58" spans="1:10">
      <c r="A58" s="1190"/>
      <c r="B58" s="1137"/>
    </row>
    <row r="59" spans="1:10">
      <c r="A59" s="1190"/>
      <c r="B59" s="1137"/>
    </row>
    <row r="60" spans="1:10">
      <c r="A60" s="1190"/>
      <c r="B60" s="1137"/>
    </row>
    <row r="61" spans="1:10">
      <c r="A61" s="1190"/>
      <c r="B61" s="1137"/>
    </row>
    <row r="62" spans="1:10">
      <c r="A62" s="1190"/>
      <c r="B62" s="1137"/>
    </row>
    <row r="63" spans="1:10">
      <c r="A63" s="1190"/>
      <c r="B63" s="1137"/>
    </row>
    <row r="64" spans="1:10">
      <c r="A64" s="1190"/>
      <c r="B64" s="1137"/>
    </row>
    <row r="65" spans="1:2">
      <c r="A65" s="1190"/>
      <c r="B65" s="1137"/>
    </row>
    <row r="66" spans="1:2">
      <c r="A66" s="1190"/>
      <c r="B66" s="1137"/>
    </row>
    <row r="67" spans="1:2">
      <c r="A67" s="1190"/>
      <c r="B67" s="1137"/>
    </row>
    <row r="68" spans="1:2">
      <c r="A68" s="1190"/>
      <c r="B68" s="1137"/>
    </row>
    <row r="69" spans="1:2">
      <c r="A69" s="1190"/>
      <c r="B69" s="1137"/>
    </row>
    <row r="70" spans="1:2">
      <c r="A70" s="1190"/>
      <c r="B70" s="1137"/>
    </row>
    <row r="71" spans="1:2">
      <c r="A71" s="1190"/>
      <c r="B71" s="1137"/>
    </row>
    <row r="72" spans="1:2">
      <c r="A72" s="1190"/>
      <c r="B72" s="1137"/>
    </row>
    <row r="73" spans="1:2">
      <c r="A73" s="1190"/>
      <c r="B73" s="1137"/>
    </row>
    <row r="74" spans="1:2">
      <c r="A74" s="1190"/>
      <c r="B74" s="1137"/>
    </row>
    <row r="75" spans="1:2">
      <c r="A75" s="1190"/>
      <c r="B75" s="1137"/>
    </row>
    <row r="76" spans="1:2">
      <c r="A76" s="1190"/>
      <c r="B76" s="1137"/>
    </row>
    <row r="77" spans="1:2">
      <c r="A77" s="1190"/>
      <c r="B77" s="1137"/>
    </row>
    <row r="78" spans="1:2">
      <c r="A78" s="1190"/>
      <c r="B78" s="1137"/>
    </row>
    <row r="79" spans="1:2">
      <c r="A79" s="1190"/>
      <c r="B79" s="1137"/>
    </row>
    <row r="80" spans="1:2">
      <c r="A80" s="1190"/>
      <c r="B80" s="1137"/>
    </row>
    <row r="81" spans="1:2">
      <c r="A81" s="1190"/>
      <c r="B81" s="1137"/>
    </row>
    <row r="82" spans="1:2">
      <c r="A82" s="1190"/>
      <c r="B82" s="1137"/>
    </row>
    <row r="83" spans="1:2">
      <c r="A83" s="1190"/>
      <c r="B83" s="1137"/>
    </row>
    <row r="84" spans="1:2">
      <c r="A84" s="1190"/>
      <c r="B84" s="1137"/>
    </row>
    <row r="85" spans="1:2">
      <c r="A85" s="1190"/>
      <c r="B85" s="1137"/>
    </row>
    <row r="86" spans="1:2">
      <c r="A86" s="1190"/>
      <c r="B86" s="1137"/>
    </row>
    <row r="87" spans="1:2">
      <c r="A87" s="1190"/>
      <c r="B87" s="1137"/>
    </row>
    <row r="88" spans="1:2">
      <c r="A88" s="1190"/>
      <c r="B88" s="1137"/>
    </row>
    <row r="89" spans="1:2">
      <c r="A89" s="1190"/>
      <c r="B89" s="1137"/>
    </row>
    <row r="90" spans="1:2">
      <c r="A90" s="1190"/>
      <c r="B90" s="1137"/>
    </row>
    <row r="91" spans="1:2">
      <c r="A91" s="1190"/>
      <c r="B91" s="1137"/>
    </row>
    <row r="92" spans="1:2">
      <c r="A92" s="1190"/>
      <c r="B92" s="1137"/>
    </row>
    <row r="93" spans="1:2">
      <c r="A93" s="1190"/>
      <c r="B93" s="1137"/>
    </row>
    <row r="94" spans="1:2">
      <c r="A94" s="1190"/>
      <c r="B94" s="1137"/>
    </row>
    <row r="95" spans="1:2">
      <c r="A95" s="1190"/>
      <c r="B95" s="1137"/>
    </row>
    <row r="96" spans="1:2">
      <c r="A96" s="1190"/>
      <c r="B96" s="1137"/>
    </row>
    <row r="97" spans="1:2">
      <c r="A97" s="1190"/>
      <c r="B97" s="1137"/>
    </row>
    <row r="98" spans="1:2">
      <c r="A98" s="1190"/>
      <c r="B98" s="1137"/>
    </row>
    <row r="99" spans="1:2">
      <c r="A99" s="1190"/>
      <c r="B99" s="1137"/>
    </row>
    <row r="100" spans="1:2">
      <c r="A100" s="1190"/>
      <c r="B100" s="1137"/>
    </row>
    <row r="101" spans="1:2">
      <c r="A101" s="1190"/>
      <c r="B101" s="1137"/>
    </row>
    <row r="102" spans="1:2">
      <c r="A102" s="1190"/>
      <c r="B102" s="1137"/>
    </row>
    <row r="103" spans="1:2">
      <c r="A103" s="1190"/>
      <c r="B103" s="1137"/>
    </row>
    <row r="104" spans="1:2">
      <c r="A104" s="1190"/>
      <c r="B104" s="1137"/>
    </row>
    <row r="105" spans="1:2">
      <c r="A105" s="1190"/>
      <c r="B105" s="1137"/>
    </row>
    <row r="106" spans="1:2">
      <c r="A106" s="1190"/>
      <c r="B106" s="1137"/>
    </row>
    <row r="107" spans="1:2">
      <c r="A107" s="1190"/>
      <c r="B107" s="1137"/>
    </row>
    <row r="108" spans="1:2">
      <c r="A108" s="1190"/>
      <c r="B108" s="1137"/>
    </row>
    <row r="109" spans="1:2">
      <c r="A109" s="1190"/>
      <c r="B109" s="1137"/>
    </row>
    <row r="110" spans="1:2">
      <c r="A110" s="1190"/>
      <c r="B110" s="1137"/>
    </row>
    <row r="111" spans="1:2">
      <c r="A111" s="1190"/>
      <c r="B111" s="1137"/>
    </row>
    <row r="112" spans="1:2">
      <c r="A112" s="1190"/>
      <c r="B112" s="1137"/>
    </row>
    <row r="113" spans="1:2">
      <c r="A113" s="1190"/>
      <c r="B113" s="1137"/>
    </row>
    <row r="114" spans="1:2">
      <c r="A114" s="1190"/>
      <c r="B114" s="1137"/>
    </row>
    <row r="115" spans="1:2">
      <c r="A115" s="1190"/>
      <c r="B115" s="1137"/>
    </row>
    <row r="116" spans="1:2">
      <c r="A116" s="1190"/>
      <c r="B116" s="1137"/>
    </row>
    <row r="117" spans="1:2">
      <c r="A117" s="1190"/>
      <c r="B117" s="1137"/>
    </row>
    <row r="118" spans="1:2">
      <c r="A118" s="1190"/>
      <c r="B118" s="1137"/>
    </row>
    <row r="119" spans="1:2">
      <c r="A119" s="1190"/>
      <c r="B119" s="1137"/>
    </row>
    <row r="120" spans="1:2">
      <c r="A120" s="1190"/>
      <c r="B120" s="1137"/>
    </row>
    <row r="121" spans="1:2">
      <c r="A121" s="1190"/>
      <c r="B121" s="1137"/>
    </row>
    <row r="122" spans="1:2">
      <c r="A122" s="1190"/>
      <c r="B122" s="1137"/>
    </row>
    <row r="123" spans="1:2">
      <c r="A123" s="1190"/>
      <c r="B123" s="1137"/>
    </row>
    <row r="124" spans="1:2">
      <c r="A124" s="1190"/>
      <c r="B124" s="1137"/>
    </row>
    <row r="125" spans="1:2">
      <c r="A125" s="1190"/>
      <c r="B125" s="1137"/>
    </row>
    <row r="126" spans="1:2">
      <c r="A126" s="1190"/>
      <c r="B126" s="1137"/>
    </row>
    <row r="127" spans="1:2">
      <c r="A127" s="1190"/>
      <c r="B127" s="1137"/>
    </row>
    <row r="128" spans="1:2">
      <c r="A128" s="1190"/>
      <c r="B128" s="1137"/>
    </row>
    <row r="129" spans="1:2">
      <c r="A129" s="1190"/>
      <c r="B129" s="1137"/>
    </row>
    <row r="130" spans="1:2">
      <c r="A130" s="1190"/>
      <c r="B130" s="1137"/>
    </row>
    <row r="131" spans="1:2">
      <c r="A131" s="1190"/>
      <c r="B131" s="1137"/>
    </row>
    <row r="132" spans="1:2">
      <c r="A132" s="1190"/>
      <c r="B132" s="1137"/>
    </row>
    <row r="133" spans="1:2">
      <c r="A133" s="1190"/>
      <c r="B133" s="1137"/>
    </row>
    <row r="134" spans="1:2">
      <c r="A134" s="1190"/>
      <c r="B134" s="1137"/>
    </row>
    <row r="135" spans="1:2">
      <c r="A135" s="1190"/>
      <c r="B135" s="1137"/>
    </row>
    <row r="136" spans="1:2">
      <c r="A136" s="1190"/>
      <c r="B136" s="1137"/>
    </row>
    <row r="137" spans="1:2">
      <c r="A137" s="1190"/>
      <c r="B137" s="1137"/>
    </row>
    <row r="138" spans="1:2">
      <c r="A138" s="1190"/>
      <c r="B138" s="1137"/>
    </row>
    <row r="139" spans="1:2">
      <c r="A139" s="1190"/>
      <c r="B139" s="1137"/>
    </row>
    <row r="140" spans="1:2">
      <c r="A140" s="1190"/>
      <c r="B140" s="1137"/>
    </row>
    <row r="141" spans="1:2">
      <c r="A141" s="1190"/>
      <c r="B141" s="1137"/>
    </row>
    <row r="142" spans="1:2">
      <c r="A142" s="1190"/>
      <c r="B142" s="1137"/>
    </row>
    <row r="143" spans="1:2">
      <c r="A143" s="1190"/>
      <c r="B143" s="1137"/>
    </row>
    <row r="144" spans="1:2">
      <c r="A144" s="1190"/>
      <c r="B144" s="1137"/>
    </row>
    <row r="145" spans="1:2">
      <c r="A145" s="1190"/>
      <c r="B145" s="1137"/>
    </row>
    <row r="146" spans="1:2">
      <c r="A146" s="1190"/>
      <c r="B146" s="1137"/>
    </row>
    <row r="147" spans="1:2">
      <c r="A147" s="1190"/>
      <c r="B147" s="1137"/>
    </row>
    <row r="148" spans="1:2">
      <c r="A148" s="1190"/>
      <c r="B148" s="1137"/>
    </row>
    <row r="149" spans="1:2">
      <c r="A149" s="1190"/>
      <c r="B149" s="1137"/>
    </row>
    <row r="150" spans="1:2">
      <c r="A150" s="1190"/>
      <c r="B150" s="1137"/>
    </row>
    <row r="151" spans="1:2">
      <c r="A151" s="1190"/>
      <c r="B151" s="1137"/>
    </row>
    <row r="152" spans="1:2">
      <c r="A152" s="1190"/>
      <c r="B152" s="1137"/>
    </row>
    <row r="153" spans="1:2">
      <c r="A153" s="1190"/>
      <c r="B153" s="1137"/>
    </row>
    <row r="154" spans="1:2">
      <c r="A154" s="1190"/>
      <c r="B154" s="1137"/>
    </row>
    <row r="155" spans="1:2">
      <c r="A155" s="1190"/>
      <c r="B155" s="1137"/>
    </row>
    <row r="156" spans="1:2">
      <c r="A156" s="1190"/>
      <c r="B156" s="1137"/>
    </row>
    <row r="157" spans="1:2">
      <c r="A157" s="1190"/>
      <c r="B157" s="1137"/>
    </row>
    <row r="158" spans="1:2">
      <c r="A158" s="1190"/>
      <c r="B158" s="1137"/>
    </row>
    <row r="159" spans="1:2">
      <c r="A159" s="1190"/>
      <c r="B159" s="1137"/>
    </row>
    <row r="160" spans="1:2">
      <c r="A160" s="1190"/>
      <c r="B160" s="1137"/>
    </row>
    <row r="161" spans="1:11">
      <c r="A161" s="1190"/>
      <c r="B161" s="1137"/>
    </row>
    <row r="162" spans="1:11">
      <c r="A162" s="1190"/>
      <c r="B162" s="1137"/>
    </row>
    <row r="163" spans="1:11" s="1138" customFormat="1">
      <c r="A163" s="1190"/>
      <c r="B163" s="1137"/>
      <c r="D163" s="1139"/>
      <c r="E163" s="1139"/>
      <c r="G163" s="1139"/>
      <c r="H163" s="1139"/>
      <c r="J163" s="1139"/>
      <c r="K163" s="1139"/>
    </row>
    <row r="164" spans="1:11" s="1138" customFormat="1">
      <c r="A164" s="1190"/>
      <c r="B164" s="1137"/>
      <c r="D164" s="1139"/>
      <c r="E164" s="1139"/>
      <c r="G164" s="1139"/>
      <c r="H164" s="1139"/>
      <c r="J164" s="1139"/>
      <c r="K164" s="1139"/>
    </row>
    <row r="165" spans="1:11" s="1138" customFormat="1">
      <c r="A165" s="1190"/>
      <c r="B165" s="1137"/>
      <c r="D165" s="1139"/>
      <c r="E165" s="1139"/>
      <c r="G165" s="1139"/>
      <c r="H165" s="1139"/>
      <c r="J165" s="1139"/>
      <c r="K165" s="1139"/>
    </row>
    <row r="166" spans="1:11" s="1138" customFormat="1">
      <c r="A166" s="1190"/>
      <c r="B166" s="1137"/>
      <c r="D166" s="1139"/>
      <c r="E166" s="1139"/>
      <c r="G166" s="1139"/>
      <c r="H166" s="1139"/>
      <c r="J166" s="1139"/>
      <c r="K166" s="1139"/>
    </row>
    <row r="167" spans="1:11" s="1138" customFormat="1">
      <c r="A167" s="1190"/>
      <c r="B167" s="1137"/>
      <c r="D167" s="1139"/>
      <c r="E167" s="1139"/>
      <c r="G167" s="1139"/>
      <c r="H167" s="1139"/>
      <c r="J167" s="1139"/>
      <c r="K167" s="1139"/>
    </row>
    <row r="168" spans="1:11" s="1138" customFormat="1">
      <c r="A168" s="1190"/>
      <c r="B168" s="1137"/>
      <c r="D168" s="1139"/>
      <c r="E168" s="1139"/>
      <c r="G168" s="1139"/>
      <c r="H168" s="1139"/>
      <c r="J168" s="1139"/>
      <c r="K168" s="1139"/>
    </row>
    <row r="169" spans="1:11" s="1138" customFormat="1">
      <c r="A169" s="1190"/>
      <c r="B169" s="1137"/>
      <c r="D169" s="1139"/>
      <c r="E169" s="1139"/>
      <c r="G169" s="1139"/>
      <c r="H169" s="1139"/>
      <c r="J169" s="1139"/>
      <c r="K169" s="1139"/>
    </row>
    <row r="170" spans="1:11" s="1138" customFormat="1">
      <c r="A170" s="1190"/>
      <c r="B170" s="1137"/>
      <c r="D170" s="1139"/>
      <c r="E170" s="1139"/>
      <c r="G170" s="1139"/>
      <c r="H170" s="1139"/>
      <c r="J170" s="1139"/>
      <c r="K170" s="1139"/>
    </row>
    <row r="171" spans="1:11" s="1138" customFormat="1">
      <c r="A171" s="1190"/>
      <c r="B171" s="1137"/>
      <c r="D171" s="1139"/>
      <c r="E171" s="1139"/>
      <c r="G171" s="1139"/>
      <c r="H171" s="1139"/>
      <c r="J171" s="1139"/>
      <c r="K171" s="1139"/>
    </row>
    <row r="172" spans="1:11" s="1138" customFormat="1">
      <c r="A172" s="1190"/>
      <c r="B172" s="1137"/>
      <c r="D172" s="1139"/>
      <c r="E172" s="1139"/>
      <c r="G172" s="1139"/>
      <c r="H172" s="1139"/>
      <c r="J172" s="1139"/>
      <c r="K172" s="1139"/>
    </row>
    <row r="173" spans="1:11" s="1138" customFormat="1">
      <c r="A173" s="1190"/>
      <c r="B173" s="1137"/>
      <c r="D173" s="1139"/>
      <c r="E173" s="1139"/>
      <c r="G173" s="1139"/>
      <c r="H173" s="1139"/>
      <c r="J173" s="1139"/>
      <c r="K173" s="1139"/>
    </row>
    <row r="174" spans="1:11" s="1138" customFormat="1">
      <c r="A174" s="1190"/>
      <c r="B174" s="1137"/>
      <c r="D174" s="1139"/>
      <c r="E174" s="1139"/>
      <c r="G174" s="1139"/>
      <c r="H174" s="1139"/>
      <c r="J174" s="1139"/>
      <c r="K174" s="1139"/>
    </row>
    <row r="175" spans="1:11" s="1138" customFormat="1">
      <c r="A175" s="1190"/>
      <c r="B175" s="1137"/>
      <c r="D175" s="1139"/>
      <c r="E175" s="1139"/>
      <c r="G175" s="1139"/>
      <c r="H175" s="1139"/>
      <c r="J175" s="1139"/>
      <c r="K175" s="1139"/>
    </row>
    <row r="176" spans="1:11" s="1138" customFormat="1">
      <c r="A176" s="1190"/>
      <c r="B176" s="1137"/>
      <c r="D176" s="1139"/>
      <c r="E176" s="1139"/>
      <c r="G176" s="1139"/>
      <c r="H176" s="1139"/>
      <c r="J176" s="1139"/>
      <c r="K176" s="1139"/>
    </row>
    <row r="177" spans="1:11" s="1138" customFormat="1">
      <c r="A177" s="1190"/>
      <c r="B177" s="1137"/>
      <c r="D177" s="1139"/>
      <c r="E177" s="1139"/>
      <c r="G177" s="1139"/>
      <c r="H177" s="1139"/>
      <c r="J177" s="1139"/>
      <c r="K177" s="1139"/>
    </row>
    <row r="178" spans="1:11" s="1138" customFormat="1">
      <c r="A178" s="1190"/>
      <c r="B178" s="1137"/>
      <c r="D178" s="1139"/>
      <c r="E178" s="1139"/>
      <c r="G178" s="1139"/>
      <c r="H178" s="1139"/>
      <c r="J178" s="1139"/>
      <c r="K178" s="1139"/>
    </row>
    <row r="179" spans="1:11" s="1138" customFormat="1">
      <c r="A179" s="1190"/>
      <c r="B179" s="1137"/>
      <c r="D179" s="1139"/>
      <c r="E179" s="1139"/>
      <c r="G179" s="1139"/>
      <c r="H179" s="1139"/>
      <c r="J179" s="1139"/>
      <c r="K179" s="1139"/>
    </row>
    <row r="180" spans="1:11" s="1138" customFormat="1">
      <c r="A180" s="1190"/>
      <c r="B180" s="1137"/>
      <c r="D180" s="1139"/>
      <c r="E180" s="1139"/>
      <c r="G180" s="1139"/>
      <c r="H180" s="1139"/>
      <c r="J180" s="1139"/>
      <c r="K180" s="1139"/>
    </row>
    <row r="181" spans="1:11" s="1138" customFormat="1">
      <c r="A181" s="1190"/>
      <c r="B181" s="1137"/>
      <c r="D181" s="1139"/>
      <c r="E181" s="1139"/>
      <c r="G181" s="1139"/>
      <c r="H181" s="1139"/>
      <c r="J181" s="1139"/>
      <c r="K181" s="1139"/>
    </row>
    <row r="182" spans="1:11" s="1138" customFormat="1">
      <c r="A182" s="1190"/>
      <c r="B182" s="1137"/>
      <c r="D182" s="1139"/>
      <c r="E182" s="1139"/>
      <c r="G182" s="1139"/>
      <c r="H182" s="1139"/>
      <c r="J182" s="1139"/>
      <c r="K182" s="1139"/>
    </row>
    <row r="183" spans="1:11" s="1138" customFormat="1">
      <c r="A183" s="1190"/>
      <c r="B183" s="1137"/>
      <c r="D183" s="1139"/>
      <c r="E183" s="1139"/>
      <c r="G183" s="1139"/>
      <c r="H183" s="1139"/>
      <c r="J183" s="1139"/>
      <c r="K183" s="1139"/>
    </row>
    <row r="184" spans="1:11" s="1138" customFormat="1">
      <c r="A184" s="1190"/>
      <c r="B184" s="1137"/>
      <c r="D184" s="1139"/>
      <c r="E184" s="1139"/>
      <c r="G184" s="1139"/>
      <c r="H184" s="1139"/>
      <c r="J184" s="1139"/>
      <c r="K184" s="1139"/>
    </row>
    <row r="185" spans="1:11" s="1138" customFormat="1">
      <c r="A185" s="1190"/>
      <c r="B185" s="1137"/>
      <c r="D185" s="1139"/>
      <c r="E185" s="1139"/>
      <c r="G185" s="1139"/>
      <c r="H185" s="1139"/>
      <c r="J185" s="1139"/>
      <c r="K185" s="1139"/>
    </row>
    <row r="186" spans="1:11" s="1138" customFormat="1">
      <c r="A186" s="1190"/>
      <c r="B186" s="1137"/>
      <c r="D186" s="1139"/>
      <c r="E186" s="1139"/>
      <c r="G186" s="1139"/>
      <c r="H186" s="1139"/>
      <c r="J186" s="1139"/>
      <c r="K186" s="1139"/>
    </row>
    <row r="187" spans="1:11" s="1138" customFormat="1">
      <c r="A187" s="1190"/>
      <c r="B187" s="1137"/>
      <c r="D187" s="1139"/>
      <c r="E187" s="1139"/>
      <c r="G187" s="1139"/>
      <c r="H187" s="1139"/>
      <c r="J187" s="1139"/>
      <c r="K187" s="1139"/>
    </row>
    <row r="188" spans="1:11" s="1138" customFormat="1">
      <c r="A188" s="1190"/>
      <c r="B188" s="1137"/>
      <c r="D188" s="1139"/>
      <c r="E188" s="1139"/>
      <c r="G188" s="1139"/>
      <c r="H188" s="1139"/>
      <c r="J188" s="1139"/>
      <c r="K188" s="1139"/>
    </row>
    <row r="189" spans="1:11" s="1138" customFormat="1">
      <c r="A189" s="1190"/>
      <c r="B189" s="1137"/>
      <c r="D189" s="1139"/>
      <c r="E189" s="1139"/>
      <c r="G189" s="1139"/>
      <c r="H189" s="1139"/>
      <c r="J189" s="1139"/>
      <c r="K189" s="1139"/>
    </row>
    <row r="190" spans="1:11" s="1138" customFormat="1">
      <c r="A190" s="1190"/>
      <c r="B190" s="1137"/>
      <c r="D190" s="1139"/>
      <c r="E190" s="1139"/>
      <c r="G190" s="1139"/>
      <c r="H190" s="1139"/>
      <c r="J190" s="1139"/>
      <c r="K190" s="1139"/>
    </row>
    <row r="191" spans="1:11" s="1138" customFormat="1">
      <c r="A191" s="1190"/>
      <c r="B191" s="1137"/>
      <c r="D191" s="1139"/>
      <c r="E191" s="1139"/>
      <c r="G191" s="1139"/>
      <c r="H191" s="1139"/>
      <c r="J191" s="1139"/>
      <c r="K191" s="1139"/>
    </row>
    <row r="192" spans="1:11" s="1138" customFormat="1">
      <c r="A192" s="1190"/>
      <c r="B192" s="1137"/>
      <c r="D192" s="1139"/>
      <c r="E192" s="1139"/>
      <c r="G192" s="1139"/>
      <c r="H192" s="1139"/>
      <c r="J192" s="1139"/>
      <c r="K192" s="1139"/>
    </row>
    <row r="193" spans="1:11" s="1138" customFormat="1">
      <c r="A193" s="1190"/>
      <c r="B193" s="1137"/>
      <c r="D193" s="1139"/>
      <c r="E193" s="1139"/>
      <c r="G193" s="1139"/>
      <c r="H193" s="1139"/>
      <c r="J193" s="1139"/>
      <c r="K193" s="1139"/>
    </row>
    <row r="194" spans="1:11" s="1138" customFormat="1">
      <c r="A194" s="1190"/>
      <c r="B194" s="1137"/>
      <c r="D194" s="1139"/>
      <c r="E194" s="1139"/>
      <c r="G194" s="1139"/>
      <c r="H194" s="1139"/>
      <c r="J194" s="1139"/>
      <c r="K194" s="1139"/>
    </row>
    <row r="195" spans="1:11" s="1138" customFormat="1">
      <c r="A195" s="1190"/>
      <c r="B195" s="1137"/>
      <c r="D195" s="1139"/>
      <c r="E195" s="1139"/>
      <c r="G195" s="1139"/>
      <c r="H195" s="1139"/>
      <c r="J195" s="1139"/>
      <c r="K195" s="1139"/>
    </row>
    <row r="196" spans="1:11" s="1138" customFormat="1">
      <c r="A196" s="1190"/>
      <c r="B196" s="1137"/>
      <c r="D196" s="1139"/>
      <c r="E196" s="1139"/>
      <c r="G196" s="1139"/>
      <c r="H196" s="1139"/>
      <c r="J196" s="1139"/>
      <c r="K196" s="1139"/>
    </row>
    <row r="197" spans="1:11" s="1138" customFormat="1">
      <c r="A197" s="1190"/>
      <c r="B197" s="1137"/>
      <c r="D197" s="1139"/>
      <c r="E197" s="1139"/>
      <c r="G197" s="1139"/>
      <c r="H197" s="1139"/>
      <c r="J197" s="1139"/>
      <c r="K197" s="1139"/>
    </row>
    <row r="198" spans="1:11" s="1138" customFormat="1">
      <c r="A198" s="1190"/>
      <c r="B198" s="1137"/>
      <c r="D198" s="1139"/>
      <c r="E198" s="1139"/>
      <c r="G198" s="1139"/>
      <c r="H198" s="1139"/>
      <c r="J198" s="1139"/>
      <c r="K198" s="1139"/>
    </row>
    <row r="199" spans="1:11" s="1138" customFormat="1">
      <c r="A199" s="1190"/>
      <c r="B199" s="1137"/>
      <c r="D199" s="1139"/>
      <c r="E199" s="1139"/>
      <c r="G199" s="1139"/>
      <c r="H199" s="1139"/>
      <c r="J199" s="1139"/>
      <c r="K199" s="1139"/>
    </row>
    <row r="200" spans="1:11" s="1138" customFormat="1">
      <c r="A200" s="1190"/>
      <c r="B200" s="1137"/>
      <c r="D200" s="1139"/>
      <c r="E200" s="1139"/>
      <c r="G200" s="1139"/>
      <c r="H200" s="1139"/>
      <c r="J200" s="1139"/>
      <c r="K200" s="1139"/>
    </row>
    <row r="201" spans="1:11" s="1138" customFormat="1">
      <c r="A201" s="1190"/>
      <c r="B201" s="1137"/>
      <c r="D201" s="1139"/>
      <c r="E201" s="1139"/>
      <c r="G201" s="1139"/>
      <c r="H201" s="1139"/>
      <c r="J201" s="1139"/>
      <c r="K201" s="1139"/>
    </row>
    <row r="202" spans="1:11" s="1138" customFormat="1">
      <c r="A202" s="1190"/>
      <c r="B202" s="1137"/>
      <c r="D202" s="1139"/>
      <c r="E202" s="1139"/>
      <c r="G202" s="1139"/>
      <c r="H202" s="1139"/>
      <c r="J202" s="1139"/>
      <c r="K202" s="1139"/>
    </row>
    <row r="203" spans="1:11" s="1138" customFormat="1">
      <c r="A203" s="1190"/>
      <c r="B203" s="1137"/>
      <c r="D203" s="1139"/>
      <c r="E203" s="1139"/>
      <c r="G203" s="1139"/>
      <c r="H203" s="1139"/>
      <c r="J203" s="1139"/>
      <c r="K203" s="1139"/>
    </row>
    <row r="204" spans="1:11" s="1138" customFormat="1">
      <c r="A204" s="1190"/>
      <c r="B204" s="1137"/>
      <c r="D204" s="1139"/>
      <c r="E204" s="1139"/>
      <c r="G204" s="1139"/>
      <c r="H204" s="1139"/>
      <c r="J204" s="1139"/>
      <c r="K204" s="1139"/>
    </row>
    <row r="205" spans="1:11" s="1138" customFormat="1">
      <c r="A205" s="1190"/>
      <c r="B205" s="1137"/>
      <c r="D205" s="1139"/>
      <c r="E205" s="1139"/>
      <c r="G205" s="1139"/>
      <c r="H205" s="1139"/>
      <c r="J205" s="1139"/>
      <c r="K205" s="1139"/>
    </row>
    <row r="206" spans="1:11" s="1138" customFormat="1">
      <c r="A206" s="1190"/>
      <c r="B206" s="1137"/>
      <c r="D206" s="1139"/>
      <c r="E206" s="1139"/>
      <c r="G206" s="1139"/>
      <c r="H206" s="1139"/>
      <c r="J206" s="1139"/>
      <c r="K206" s="1139"/>
    </row>
    <row r="207" spans="1:11" s="1138" customFormat="1">
      <c r="A207" s="1190"/>
      <c r="B207" s="1137"/>
      <c r="D207" s="1139"/>
      <c r="E207" s="1139"/>
      <c r="G207" s="1139"/>
      <c r="H207" s="1139"/>
      <c r="J207" s="1139"/>
      <c r="K207" s="1139"/>
    </row>
    <row r="208" spans="1:11" s="1138" customFormat="1">
      <c r="A208" s="1190"/>
      <c r="B208" s="1137"/>
      <c r="D208" s="1139"/>
      <c r="E208" s="1139"/>
      <c r="G208" s="1139"/>
      <c r="H208" s="1139"/>
      <c r="J208" s="1139"/>
      <c r="K208" s="1139"/>
    </row>
    <row r="209" spans="1:11" s="1138" customFormat="1">
      <c r="A209" s="1190"/>
      <c r="B209" s="1137"/>
      <c r="D209" s="1139"/>
      <c r="E209" s="1139"/>
      <c r="G209" s="1139"/>
      <c r="H209" s="1139"/>
      <c r="J209" s="1139"/>
      <c r="K209" s="1139"/>
    </row>
    <row r="210" spans="1:11" s="1138" customFormat="1">
      <c r="A210" s="1190"/>
      <c r="B210" s="1137"/>
      <c r="D210" s="1139"/>
      <c r="E210" s="1139"/>
      <c r="G210" s="1139"/>
      <c r="H210" s="1139"/>
      <c r="J210" s="1139"/>
      <c r="K210" s="1139"/>
    </row>
    <row r="211" spans="1:11" s="1138" customFormat="1">
      <c r="A211" s="1190"/>
      <c r="B211" s="1137"/>
      <c r="D211" s="1139"/>
      <c r="E211" s="1139"/>
      <c r="G211" s="1139"/>
      <c r="H211" s="1139"/>
      <c r="J211" s="1139"/>
      <c r="K211" s="1139"/>
    </row>
    <row r="212" spans="1:11" s="1138" customFormat="1">
      <c r="A212" s="1190"/>
      <c r="B212" s="1137"/>
      <c r="D212" s="1139"/>
      <c r="E212" s="1139"/>
      <c r="G212" s="1139"/>
      <c r="H212" s="1139"/>
      <c r="J212" s="1139"/>
      <c r="K212" s="1139"/>
    </row>
    <row r="213" spans="1:11" s="1138" customFormat="1">
      <c r="A213" s="1190"/>
      <c r="B213" s="1137"/>
      <c r="D213" s="1139"/>
      <c r="E213" s="1139"/>
      <c r="G213" s="1139"/>
      <c r="H213" s="1139"/>
      <c r="J213" s="1139"/>
      <c r="K213" s="1139"/>
    </row>
    <row r="214" spans="1:11" s="1138" customFormat="1">
      <c r="A214" s="1190"/>
      <c r="B214" s="1137"/>
      <c r="D214" s="1139"/>
      <c r="E214" s="1139"/>
      <c r="G214" s="1139"/>
      <c r="H214" s="1139"/>
      <c r="J214" s="1139"/>
      <c r="K214" s="1139"/>
    </row>
    <row r="215" spans="1:11" s="1138" customFormat="1">
      <c r="A215" s="1190"/>
      <c r="B215" s="1137"/>
      <c r="D215" s="1139"/>
      <c r="E215" s="1139"/>
      <c r="G215" s="1139"/>
      <c r="H215" s="1139"/>
      <c r="J215" s="1139"/>
      <c r="K215" s="1139"/>
    </row>
    <row r="216" spans="1:11" s="1138" customFormat="1">
      <c r="A216" s="1190"/>
      <c r="B216" s="1137"/>
      <c r="D216" s="1139"/>
      <c r="E216" s="1139"/>
      <c r="G216" s="1139"/>
      <c r="H216" s="1139"/>
      <c r="J216" s="1139"/>
      <c r="K216" s="1139"/>
    </row>
    <row r="217" spans="1:11" s="1138" customFormat="1">
      <c r="A217" s="1190"/>
      <c r="B217" s="1137"/>
      <c r="D217" s="1139"/>
      <c r="E217" s="1139"/>
      <c r="G217" s="1139"/>
      <c r="H217" s="1139"/>
      <c r="J217" s="1139"/>
      <c r="K217" s="1139"/>
    </row>
    <row r="218" spans="1:11" s="1138" customFormat="1">
      <c r="A218" s="1190"/>
      <c r="B218" s="1137"/>
      <c r="D218" s="1139"/>
      <c r="E218" s="1139"/>
      <c r="G218" s="1139"/>
      <c r="H218" s="1139"/>
      <c r="J218" s="1139"/>
      <c r="K218" s="1139"/>
    </row>
    <row r="219" spans="1:11" s="1138" customFormat="1">
      <c r="A219" s="1190"/>
      <c r="B219" s="1137"/>
      <c r="D219" s="1139"/>
      <c r="E219" s="1139"/>
      <c r="G219" s="1139"/>
      <c r="H219" s="1139"/>
      <c r="J219" s="1139"/>
      <c r="K219" s="1139"/>
    </row>
    <row r="220" spans="1:11" s="1138" customFormat="1">
      <c r="A220" s="1190"/>
      <c r="B220" s="1137"/>
      <c r="D220" s="1139"/>
      <c r="E220" s="1139"/>
      <c r="G220" s="1139"/>
      <c r="H220" s="1139"/>
      <c r="J220" s="1139"/>
      <c r="K220" s="1139"/>
    </row>
    <row r="221" spans="1:11" s="1138" customFormat="1">
      <c r="A221" s="1190"/>
      <c r="B221" s="1137"/>
      <c r="D221" s="1139"/>
      <c r="E221" s="1139"/>
      <c r="G221" s="1139"/>
      <c r="H221" s="1139"/>
      <c r="J221" s="1139"/>
      <c r="K221" s="1139"/>
    </row>
    <row r="222" spans="1:11" s="1138" customFormat="1">
      <c r="A222" s="1190"/>
      <c r="B222" s="1137"/>
      <c r="D222" s="1139"/>
      <c r="E222" s="1139"/>
      <c r="G222" s="1139"/>
      <c r="H222" s="1139"/>
      <c r="J222" s="1139"/>
      <c r="K222" s="1139"/>
    </row>
    <row r="223" spans="1:11" s="1138" customFormat="1">
      <c r="A223" s="1190"/>
      <c r="B223" s="1137"/>
      <c r="D223" s="1139"/>
      <c r="E223" s="1139"/>
      <c r="G223" s="1139"/>
      <c r="H223" s="1139"/>
      <c r="J223" s="1139"/>
      <c r="K223" s="1139"/>
    </row>
    <row r="224" spans="1:11" s="1138" customFormat="1">
      <c r="A224" s="1190"/>
      <c r="B224" s="1137"/>
      <c r="D224" s="1139"/>
      <c r="E224" s="1139"/>
      <c r="G224" s="1139"/>
      <c r="H224" s="1139"/>
      <c r="J224" s="1139"/>
      <c r="K224" s="1139"/>
    </row>
    <row r="225" spans="1:11" s="1138" customFormat="1">
      <c r="A225" s="1190"/>
      <c r="B225" s="1137"/>
      <c r="D225" s="1139"/>
      <c r="E225" s="1139"/>
      <c r="G225" s="1139"/>
      <c r="H225" s="1139"/>
      <c r="J225" s="1139"/>
      <c r="K225" s="1139"/>
    </row>
    <row r="226" spans="1:11" s="1138" customFormat="1">
      <c r="A226" s="1190"/>
      <c r="B226" s="1137"/>
      <c r="D226" s="1139"/>
      <c r="E226" s="1139"/>
      <c r="G226" s="1139"/>
      <c r="H226" s="1139"/>
      <c r="J226" s="1139"/>
      <c r="K226" s="1139"/>
    </row>
    <row r="227" spans="1:11" s="1138" customFormat="1">
      <c r="A227" s="1190"/>
      <c r="B227" s="1137"/>
      <c r="D227" s="1139"/>
      <c r="E227" s="1139"/>
      <c r="G227" s="1139"/>
      <c r="H227" s="1139"/>
      <c r="J227" s="1139"/>
      <c r="K227" s="1139"/>
    </row>
    <row r="228" spans="1:11" s="1138" customFormat="1">
      <c r="A228" s="1190"/>
      <c r="B228" s="1137"/>
      <c r="D228" s="1139"/>
      <c r="E228" s="1139"/>
      <c r="G228" s="1139"/>
      <c r="H228" s="1139"/>
      <c r="J228" s="1139"/>
      <c r="K228" s="1139"/>
    </row>
    <row r="229" spans="1:11" s="1138" customFormat="1">
      <c r="A229" s="1190"/>
      <c r="B229" s="1137"/>
      <c r="D229" s="1139"/>
      <c r="E229" s="1139"/>
      <c r="G229" s="1139"/>
      <c r="H229" s="1139"/>
      <c r="J229" s="1139"/>
      <c r="K229" s="1139"/>
    </row>
    <row r="230" spans="1:11" s="1138" customFormat="1">
      <c r="A230" s="1190"/>
      <c r="B230" s="1137"/>
      <c r="D230" s="1139"/>
      <c r="E230" s="1139"/>
      <c r="G230" s="1139"/>
      <c r="H230" s="1139"/>
      <c r="J230" s="1139"/>
      <c r="K230" s="1139"/>
    </row>
    <row r="231" spans="1:11" s="1138" customFormat="1">
      <c r="A231" s="1190"/>
      <c r="B231" s="1137"/>
      <c r="D231" s="1139"/>
      <c r="E231" s="1139"/>
      <c r="G231" s="1139"/>
      <c r="H231" s="1139"/>
      <c r="J231" s="1139"/>
      <c r="K231" s="1139"/>
    </row>
    <row r="232" spans="1:11" s="1138" customFormat="1">
      <c r="A232" s="1190"/>
      <c r="B232" s="1137"/>
      <c r="D232" s="1139"/>
      <c r="E232" s="1139"/>
      <c r="G232" s="1139"/>
      <c r="H232" s="1139"/>
      <c r="J232" s="1139"/>
      <c r="K232" s="1139"/>
    </row>
    <row r="233" spans="1:11" s="1138" customFormat="1">
      <c r="A233" s="1190"/>
      <c r="B233" s="1137"/>
      <c r="D233" s="1139"/>
      <c r="E233" s="1139"/>
      <c r="G233" s="1139"/>
      <c r="H233" s="1139"/>
      <c r="J233" s="1139"/>
      <c r="K233" s="1139"/>
    </row>
    <row r="234" spans="1:11" s="1138" customFormat="1">
      <c r="A234" s="1190"/>
      <c r="B234" s="1137"/>
      <c r="D234" s="1139"/>
      <c r="E234" s="1139"/>
      <c r="G234" s="1139"/>
      <c r="H234" s="1139"/>
      <c r="J234" s="1139"/>
      <c r="K234" s="1139"/>
    </row>
    <row r="235" spans="1:11" s="1138" customFormat="1">
      <c r="A235" s="1190"/>
      <c r="B235" s="1137"/>
      <c r="D235" s="1139"/>
      <c r="E235" s="1139"/>
      <c r="G235" s="1139"/>
      <c r="H235" s="1139"/>
      <c r="J235" s="1139"/>
      <c r="K235" s="1139"/>
    </row>
    <row r="236" spans="1:11" s="1138" customFormat="1">
      <c r="A236" s="1190"/>
      <c r="B236" s="1137"/>
      <c r="D236" s="1139"/>
      <c r="E236" s="1139"/>
      <c r="G236" s="1139"/>
      <c r="H236" s="1139"/>
      <c r="J236" s="1139"/>
      <c r="K236" s="1139"/>
    </row>
    <row r="237" spans="1:11" s="1138" customFormat="1">
      <c r="A237" s="1190"/>
      <c r="B237" s="1137"/>
      <c r="D237" s="1139"/>
      <c r="E237" s="1139"/>
      <c r="G237" s="1139"/>
      <c r="H237" s="1139"/>
      <c r="J237" s="1139"/>
      <c r="K237" s="1139"/>
    </row>
    <row r="238" spans="1:11" s="1138" customFormat="1">
      <c r="A238" s="1190"/>
      <c r="B238" s="1137"/>
      <c r="D238" s="1139"/>
      <c r="E238" s="1139"/>
      <c r="G238" s="1139"/>
      <c r="H238" s="1139"/>
      <c r="J238" s="1139"/>
      <c r="K238" s="1139"/>
    </row>
    <row r="239" spans="1:11" s="1138" customFormat="1">
      <c r="A239" s="1190"/>
      <c r="B239" s="1137"/>
      <c r="D239" s="1139"/>
      <c r="E239" s="1139"/>
      <c r="G239" s="1139"/>
      <c r="H239" s="1139"/>
      <c r="J239" s="1139"/>
      <c r="K239" s="1139"/>
    </row>
    <row r="240" spans="1:11" s="1138" customFormat="1">
      <c r="A240" s="1190"/>
      <c r="B240" s="1137"/>
      <c r="D240" s="1139"/>
      <c r="E240" s="1139"/>
      <c r="G240" s="1139"/>
      <c r="H240" s="1139"/>
      <c r="J240" s="1139"/>
      <c r="K240" s="1139"/>
    </row>
    <row r="241" spans="1:11" s="1138" customFormat="1">
      <c r="A241" s="1190"/>
      <c r="B241" s="1137"/>
      <c r="D241" s="1139"/>
      <c r="E241" s="1139"/>
      <c r="G241" s="1139"/>
      <c r="H241" s="1139"/>
      <c r="J241" s="1139"/>
      <c r="K241" s="1139"/>
    </row>
    <row r="242" spans="1:11" s="1138" customFormat="1">
      <c r="A242" s="1190"/>
      <c r="B242" s="1137"/>
      <c r="D242" s="1139"/>
      <c r="E242" s="1139"/>
      <c r="G242" s="1139"/>
      <c r="H242" s="1139"/>
      <c r="J242" s="1139"/>
      <c r="K242" s="1139"/>
    </row>
    <row r="243" spans="1:11" s="1138" customFormat="1">
      <c r="A243" s="1190"/>
      <c r="B243" s="1137"/>
      <c r="D243" s="1139"/>
      <c r="E243" s="1139"/>
      <c r="G243" s="1139"/>
      <c r="H243" s="1139"/>
      <c r="J243" s="1139"/>
      <c r="K243" s="1139"/>
    </row>
    <row r="244" spans="1:11" s="1138" customFormat="1">
      <c r="A244" s="1190"/>
      <c r="B244" s="1137"/>
      <c r="D244" s="1139"/>
      <c r="E244" s="1139"/>
      <c r="G244" s="1139"/>
      <c r="H244" s="1139"/>
      <c r="J244" s="1139"/>
      <c r="K244" s="1139"/>
    </row>
    <row r="245" spans="1:11" s="1138" customFormat="1">
      <c r="A245" s="1190"/>
      <c r="B245" s="1137"/>
      <c r="D245" s="1139"/>
      <c r="E245" s="1139"/>
      <c r="G245" s="1139"/>
      <c r="H245" s="1139"/>
      <c r="J245" s="1139"/>
      <c r="K245" s="1139"/>
    </row>
    <row r="246" spans="1:11" s="1138" customFormat="1">
      <c r="A246" s="1190"/>
      <c r="B246" s="1137"/>
      <c r="D246" s="1139"/>
      <c r="E246" s="1139"/>
      <c r="G246" s="1139"/>
      <c r="H246" s="1139"/>
      <c r="J246" s="1139"/>
      <c r="K246" s="1139"/>
    </row>
    <row r="247" spans="1:11" s="1138" customFormat="1">
      <c r="A247" s="1190"/>
      <c r="B247" s="1137"/>
      <c r="D247" s="1139"/>
      <c r="E247" s="1139"/>
      <c r="G247" s="1139"/>
      <c r="H247" s="1139"/>
      <c r="J247" s="1139"/>
      <c r="K247" s="1139"/>
    </row>
    <row r="248" spans="1:11" s="1138" customFormat="1">
      <c r="A248" s="1190"/>
      <c r="B248" s="1137"/>
      <c r="D248" s="1139"/>
      <c r="E248" s="1139"/>
      <c r="G248" s="1139"/>
      <c r="H248" s="1139"/>
      <c r="J248" s="1139"/>
      <c r="K248" s="1139"/>
    </row>
    <row r="249" spans="1:11" s="1138" customFormat="1">
      <c r="A249" s="1190"/>
      <c r="B249" s="1137"/>
      <c r="D249" s="1139"/>
      <c r="E249" s="1139"/>
      <c r="G249" s="1139"/>
      <c r="H249" s="1139"/>
      <c r="J249" s="1139"/>
      <c r="K249" s="1139"/>
    </row>
    <row r="250" spans="1:11" s="1138" customFormat="1">
      <c r="A250" s="1190"/>
      <c r="B250" s="1137"/>
      <c r="D250" s="1139"/>
      <c r="E250" s="1139"/>
      <c r="G250" s="1139"/>
      <c r="H250" s="1139"/>
      <c r="J250" s="1139"/>
      <c r="K250" s="1139"/>
    </row>
    <row r="251" spans="1:11" s="1138" customFormat="1">
      <c r="A251" s="1190"/>
      <c r="B251" s="1137"/>
      <c r="D251" s="1139"/>
      <c r="E251" s="1139"/>
      <c r="G251" s="1139"/>
      <c r="H251" s="1139"/>
      <c r="J251" s="1139"/>
      <c r="K251" s="1139"/>
    </row>
    <row r="252" spans="1:11" s="1138" customFormat="1">
      <c r="A252" s="1190"/>
      <c r="B252" s="1137"/>
      <c r="D252" s="1139"/>
      <c r="E252" s="1139"/>
      <c r="G252" s="1139"/>
      <c r="H252" s="1139"/>
      <c r="J252" s="1139"/>
      <c r="K252" s="1139"/>
    </row>
    <row r="253" spans="1:11" s="1138" customFormat="1">
      <c r="A253" s="1190"/>
      <c r="B253" s="1137"/>
      <c r="D253" s="1139"/>
      <c r="E253" s="1139"/>
      <c r="G253" s="1139"/>
      <c r="H253" s="1139"/>
      <c r="J253" s="1139"/>
      <c r="K253" s="1139"/>
    </row>
    <row r="254" spans="1:11" s="1138" customFormat="1">
      <c r="A254" s="1190"/>
      <c r="B254" s="1137"/>
      <c r="D254" s="1139"/>
      <c r="E254" s="1139"/>
      <c r="G254" s="1139"/>
      <c r="H254" s="1139"/>
      <c r="J254" s="1139"/>
      <c r="K254" s="1139"/>
    </row>
    <row r="255" spans="1:11" s="1138" customFormat="1">
      <c r="A255" s="1190"/>
      <c r="B255" s="1137"/>
      <c r="D255" s="1139"/>
      <c r="E255" s="1139"/>
      <c r="G255" s="1139"/>
      <c r="H255" s="1139"/>
      <c r="J255" s="1139"/>
      <c r="K255" s="1139"/>
    </row>
    <row r="256" spans="1:11" s="1138" customFormat="1">
      <c r="A256" s="1190"/>
      <c r="B256" s="1137"/>
      <c r="D256" s="1139"/>
      <c r="E256" s="1139"/>
      <c r="G256" s="1139"/>
      <c r="H256" s="1139"/>
      <c r="J256" s="1139"/>
      <c r="K256" s="1139"/>
    </row>
    <row r="257" spans="1:11" s="1138" customFormat="1">
      <c r="A257" s="1190"/>
      <c r="B257" s="1137"/>
      <c r="D257" s="1139"/>
      <c r="E257" s="1139"/>
      <c r="G257" s="1139"/>
      <c r="H257" s="1139"/>
      <c r="J257" s="1139"/>
      <c r="K257" s="1139"/>
    </row>
    <row r="258" spans="1:11" s="1138" customFormat="1">
      <c r="A258" s="1190"/>
      <c r="B258" s="1137"/>
      <c r="D258" s="1139"/>
      <c r="E258" s="1139"/>
      <c r="G258" s="1139"/>
      <c r="H258" s="1139"/>
      <c r="J258" s="1139"/>
      <c r="K258" s="1139"/>
    </row>
    <row r="259" spans="1:11" s="1138" customFormat="1">
      <c r="A259" s="1190"/>
      <c r="B259" s="1137"/>
      <c r="D259" s="1139"/>
      <c r="E259" s="1139"/>
      <c r="G259" s="1139"/>
      <c r="H259" s="1139"/>
      <c r="J259" s="1139"/>
      <c r="K259" s="1139"/>
    </row>
    <row r="260" spans="1:11" s="1138" customFormat="1">
      <c r="A260" s="1190"/>
      <c r="B260" s="1137"/>
      <c r="D260" s="1139"/>
      <c r="E260" s="1139"/>
      <c r="G260" s="1139"/>
      <c r="H260" s="1139"/>
      <c r="J260" s="1139"/>
      <c r="K260" s="1139"/>
    </row>
    <row r="261" spans="1:11" s="1138" customFormat="1">
      <c r="A261" s="1190"/>
      <c r="B261" s="1137"/>
      <c r="D261" s="1139"/>
      <c r="E261" s="1139"/>
      <c r="G261" s="1139"/>
      <c r="H261" s="1139"/>
      <c r="J261" s="1139"/>
      <c r="K261" s="1139"/>
    </row>
    <row r="262" spans="1:11" s="1138" customFormat="1">
      <c r="A262" s="1190"/>
      <c r="B262" s="1137"/>
      <c r="D262" s="1139"/>
      <c r="E262" s="1139"/>
      <c r="G262" s="1139"/>
      <c r="H262" s="1139"/>
      <c r="J262" s="1139"/>
      <c r="K262" s="1139"/>
    </row>
    <row r="263" spans="1:11" s="1138" customFormat="1">
      <c r="A263" s="1190"/>
      <c r="B263" s="1137"/>
      <c r="D263" s="1139"/>
      <c r="E263" s="1139"/>
      <c r="G263" s="1139"/>
      <c r="H263" s="1139"/>
      <c r="J263" s="1139"/>
      <c r="K263" s="1139"/>
    </row>
    <row r="264" spans="1:11" s="1138" customFormat="1">
      <c r="A264" s="1190"/>
      <c r="B264" s="1137"/>
      <c r="D264" s="1139"/>
      <c r="E264" s="1139"/>
      <c r="G264" s="1139"/>
      <c r="H264" s="1139"/>
      <c r="J264" s="1139"/>
      <c r="K264" s="1139"/>
    </row>
    <row r="265" spans="1:11" s="1138" customFormat="1">
      <c r="A265" s="1190"/>
      <c r="B265" s="1137"/>
      <c r="D265" s="1139"/>
      <c r="E265" s="1139"/>
      <c r="G265" s="1139"/>
      <c r="H265" s="1139"/>
      <c r="J265" s="1139"/>
      <c r="K265" s="1139"/>
    </row>
    <row r="266" spans="1:11" s="1138" customFormat="1">
      <c r="A266" s="1190"/>
      <c r="B266" s="1137"/>
      <c r="D266" s="1139"/>
      <c r="E266" s="1139"/>
      <c r="G266" s="1139"/>
      <c r="H266" s="1139"/>
      <c r="J266" s="1139"/>
      <c r="K266" s="1139"/>
    </row>
    <row r="267" spans="1:11" s="1138" customFormat="1">
      <c r="A267" s="1190"/>
      <c r="B267" s="1137"/>
      <c r="D267" s="1139"/>
      <c r="E267" s="1139"/>
      <c r="G267" s="1139"/>
      <c r="H267" s="1139"/>
      <c r="J267" s="1139"/>
      <c r="K267" s="1139"/>
    </row>
    <row r="268" spans="1:11" s="1138" customFormat="1">
      <c r="A268" s="1190"/>
      <c r="B268" s="1137"/>
      <c r="D268" s="1139"/>
      <c r="E268" s="1139"/>
      <c r="G268" s="1139"/>
      <c r="H268" s="1139"/>
      <c r="J268" s="1139"/>
      <c r="K268" s="1139"/>
    </row>
    <row r="269" spans="1:11" s="1138" customFormat="1">
      <c r="A269" s="1190"/>
      <c r="B269" s="1137"/>
      <c r="D269" s="1139"/>
      <c r="E269" s="1139"/>
      <c r="G269" s="1139"/>
      <c r="H269" s="1139"/>
      <c r="J269" s="1139"/>
      <c r="K269" s="1139"/>
    </row>
    <row r="270" spans="1:11" s="1138" customFormat="1">
      <c r="A270" s="1190"/>
      <c r="B270" s="1137"/>
      <c r="D270" s="1139"/>
      <c r="E270" s="1139"/>
      <c r="G270" s="1139"/>
      <c r="H270" s="1139"/>
      <c r="J270" s="1139"/>
      <c r="K270" s="1139"/>
    </row>
    <row r="271" spans="1:11" s="1138" customFormat="1">
      <c r="A271" s="1190"/>
      <c r="B271" s="1137"/>
      <c r="D271" s="1139"/>
      <c r="E271" s="1139"/>
      <c r="G271" s="1139"/>
      <c r="H271" s="1139"/>
      <c r="J271" s="1139"/>
      <c r="K271" s="1139"/>
    </row>
    <row r="272" spans="1:11" s="1138" customFormat="1">
      <c r="A272" s="1190"/>
      <c r="B272" s="1137"/>
      <c r="D272" s="1139"/>
      <c r="E272" s="1139"/>
      <c r="G272" s="1139"/>
      <c r="H272" s="1139"/>
      <c r="J272" s="1139"/>
      <c r="K272" s="1139"/>
    </row>
    <row r="273" spans="1:11" s="1138" customFormat="1">
      <c r="A273" s="1190"/>
      <c r="B273" s="1137"/>
      <c r="D273" s="1139"/>
      <c r="E273" s="1139"/>
      <c r="G273" s="1139"/>
      <c r="H273" s="1139"/>
      <c r="J273" s="1139"/>
      <c r="K273" s="1139"/>
    </row>
    <row r="274" spans="1:11" s="1138" customFormat="1">
      <c r="A274" s="1190"/>
      <c r="B274" s="1137"/>
      <c r="D274" s="1139"/>
      <c r="E274" s="1139"/>
      <c r="G274" s="1139"/>
      <c r="H274" s="1139"/>
      <c r="J274" s="1139"/>
      <c r="K274" s="1139"/>
    </row>
    <row r="275" spans="1:11" s="1138" customFormat="1">
      <c r="A275" s="1190"/>
      <c r="B275" s="1137"/>
      <c r="D275" s="1139"/>
      <c r="E275" s="1139"/>
      <c r="G275" s="1139"/>
      <c r="H275" s="1139"/>
      <c r="J275" s="1139"/>
      <c r="K275" s="1139"/>
    </row>
    <row r="276" spans="1:11" s="1138" customFormat="1">
      <c r="A276" s="1190"/>
      <c r="B276" s="1137"/>
      <c r="D276" s="1139"/>
      <c r="E276" s="1139"/>
      <c r="G276" s="1139"/>
      <c r="H276" s="1139"/>
      <c r="J276" s="1139"/>
      <c r="K276" s="1139"/>
    </row>
    <row r="277" spans="1:11" s="1138" customFormat="1">
      <c r="A277" s="1190"/>
      <c r="B277" s="1137"/>
      <c r="D277" s="1139"/>
      <c r="E277" s="1139"/>
      <c r="G277" s="1139"/>
      <c r="H277" s="1139"/>
      <c r="J277" s="1139"/>
      <c r="K277" s="1139"/>
    </row>
    <row r="278" spans="1:11" s="1138" customFormat="1">
      <c r="A278" s="1190"/>
      <c r="B278" s="1137"/>
      <c r="D278" s="1139"/>
      <c r="E278" s="1139"/>
      <c r="G278" s="1139"/>
      <c r="H278" s="1139"/>
      <c r="J278" s="1139"/>
      <c r="K278" s="1139"/>
    </row>
    <row r="279" spans="1:11" s="1138" customFormat="1">
      <c r="A279" s="1190"/>
      <c r="B279" s="1137"/>
      <c r="D279" s="1139"/>
      <c r="E279" s="1139"/>
      <c r="G279" s="1139"/>
      <c r="H279" s="1139"/>
      <c r="J279" s="1139"/>
      <c r="K279" s="1139"/>
    </row>
    <row r="280" spans="1:11" s="1138" customFormat="1">
      <c r="A280" s="1190"/>
      <c r="B280" s="1137"/>
      <c r="D280" s="1139"/>
      <c r="E280" s="1139"/>
      <c r="G280" s="1139"/>
      <c r="H280" s="1139"/>
      <c r="J280" s="1139"/>
      <c r="K280" s="1139"/>
    </row>
    <row r="281" spans="1:11" s="1138" customFormat="1">
      <c r="A281" s="1190"/>
      <c r="B281" s="1137"/>
      <c r="D281" s="1139"/>
      <c r="E281" s="1139"/>
      <c r="G281" s="1139"/>
      <c r="H281" s="1139"/>
      <c r="J281" s="1139"/>
      <c r="K281" s="1139"/>
    </row>
    <row r="282" spans="1:11" s="1138" customFormat="1">
      <c r="A282" s="1190"/>
      <c r="B282" s="1137"/>
      <c r="D282" s="1139"/>
      <c r="E282" s="1139"/>
      <c r="G282" s="1139"/>
      <c r="H282" s="1139"/>
      <c r="J282" s="1139"/>
      <c r="K282" s="1139"/>
    </row>
    <row r="283" spans="1:11" s="1138" customFormat="1">
      <c r="A283" s="1190"/>
      <c r="B283" s="1137"/>
      <c r="D283" s="1139"/>
      <c r="E283" s="1139"/>
      <c r="G283" s="1139"/>
      <c r="H283" s="1139"/>
      <c r="J283" s="1139"/>
      <c r="K283" s="1139"/>
    </row>
    <row r="284" spans="1:11" s="1138" customFormat="1">
      <c r="A284" s="1190"/>
      <c r="B284" s="1137"/>
      <c r="D284" s="1139"/>
      <c r="E284" s="1139"/>
      <c r="G284" s="1139"/>
      <c r="H284" s="1139"/>
      <c r="J284" s="1139"/>
      <c r="K284" s="1139"/>
    </row>
    <row r="285" spans="1:11" s="1138" customFormat="1">
      <c r="A285" s="1190"/>
      <c r="B285" s="1137"/>
      <c r="D285" s="1139"/>
      <c r="E285" s="1139"/>
      <c r="G285" s="1139"/>
      <c r="H285" s="1139"/>
      <c r="J285" s="1139"/>
      <c r="K285" s="1139"/>
    </row>
    <row r="286" spans="1:11" s="1138" customFormat="1">
      <c r="A286" s="1190"/>
      <c r="B286" s="1137"/>
      <c r="D286" s="1139"/>
      <c r="E286" s="1139"/>
      <c r="G286" s="1139"/>
      <c r="H286" s="1139"/>
      <c r="J286" s="1139"/>
      <c r="K286" s="1139"/>
    </row>
    <row r="287" spans="1:11" s="1138" customFormat="1">
      <c r="A287" s="1190"/>
      <c r="B287" s="1137"/>
      <c r="D287" s="1139"/>
      <c r="E287" s="1139"/>
      <c r="G287" s="1139"/>
      <c r="H287" s="1139"/>
      <c r="J287" s="1139"/>
      <c r="K287" s="1139"/>
    </row>
    <row r="288" spans="1:11" s="1138" customFormat="1">
      <c r="A288" s="1190"/>
      <c r="B288" s="1137"/>
      <c r="D288" s="1139"/>
      <c r="E288" s="1139"/>
      <c r="G288" s="1139"/>
      <c r="H288" s="1139"/>
      <c r="J288" s="1139"/>
      <c r="K288" s="1139"/>
    </row>
    <row r="289" spans="1:11" s="1138" customFormat="1">
      <c r="A289" s="1190"/>
      <c r="B289" s="1137"/>
      <c r="D289" s="1139"/>
      <c r="E289" s="1139"/>
      <c r="G289" s="1139"/>
      <c r="H289" s="1139"/>
      <c r="J289" s="1139"/>
      <c r="K289" s="1139"/>
    </row>
    <row r="290" spans="1:11" s="1138" customFormat="1">
      <c r="A290" s="1190"/>
      <c r="B290" s="1137"/>
      <c r="D290" s="1139"/>
      <c r="E290" s="1139"/>
      <c r="G290" s="1139"/>
      <c r="H290" s="1139"/>
      <c r="J290" s="1139"/>
      <c r="K290" s="1139"/>
    </row>
    <row r="291" spans="1:11" s="1138" customFormat="1">
      <c r="A291" s="1190"/>
      <c r="B291" s="1137"/>
      <c r="D291" s="1139"/>
      <c r="E291" s="1139"/>
      <c r="G291" s="1139"/>
      <c r="H291" s="1139"/>
      <c r="J291" s="1139"/>
      <c r="K291" s="1139"/>
    </row>
    <row r="292" spans="1:11" s="1138" customFormat="1">
      <c r="A292" s="1190"/>
      <c r="B292" s="1137"/>
      <c r="D292" s="1139"/>
      <c r="E292" s="1139"/>
      <c r="G292" s="1139"/>
      <c r="H292" s="1139"/>
      <c r="J292" s="1139"/>
      <c r="K292" s="1139"/>
    </row>
    <row r="293" spans="1:11" s="1138" customFormat="1">
      <c r="A293" s="1190"/>
      <c r="B293" s="1137"/>
      <c r="D293" s="1139"/>
      <c r="E293" s="1139"/>
      <c r="G293" s="1139"/>
      <c r="H293" s="1139"/>
      <c r="J293" s="1139"/>
      <c r="K293" s="1139"/>
    </row>
    <row r="294" spans="1:11" s="1138" customFormat="1">
      <c r="A294" s="1190"/>
      <c r="B294" s="1137"/>
      <c r="D294" s="1139"/>
      <c r="E294" s="1139"/>
      <c r="G294" s="1139"/>
      <c r="H294" s="1139"/>
      <c r="J294" s="1139"/>
      <c r="K294" s="1139"/>
    </row>
    <row r="295" spans="1:11" s="1138" customFormat="1">
      <c r="A295" s="1190"/>
      <c r="B295" s="1137"/>
      <c r="D295" s="1139"/>
      <c r="E295" s="1139"/>
      <c r="G295" s="1139"/>
      <c r="H295" s="1139"/>
      <c r="J295" s="1139"/>
      <c r="K295" s="1139"/>
    </row>
    <row r="296" spans="1:11" s="1138" customFormat="1">
      <c r="A296" s="1190"/>
      <c r="B296" s="1137"/>
      <c r="D296" s="1139"/>
      <c r="E296" s="1139"/>
      <c r="G296" s="1139"/>
      <c r="H296" s="1139"/>
      <c r="J296" s="1139"/>
      <c r="K296" s="1139"/>
    </row>
    <row r="297" spans="1:11" s="1138" customFormat="1">
      <c r="A297" s="1190"/>
      <c r="B297" s="1137"/>
      <c r="D297" s="1139"/>
      <c r="E297" s="1139"/>
      <c r="G297" s="1139"/>
      <c r="H297" s="1139"/>
      <c r="J297" s="1139"/>
      <c r="K297" s="1139"/>
    </row>
    <row r="298" spans="1:11" s="1138" customFormat="1">
      <c r="A298" s="1190"/>
      <c r="B298" s="1137"/>
      <c r="D298" s="1139"/>
      <c r="E298" s="1139"/>
      <c r="G298" s="1139"/>
      <c r="H298" s="1139"/>
      <c r="J298" s="1139"/>
      <c r="K298" s="1139"/>
    </row>
    <row r="299" spans="1:11" s="1138" customFormat="1">
      <c r="A299" s="1190"/>
      <c r="B299" s="1137"/>
      <c r="D299" s="1139"/>
      <c r="E299" s="1139"/>
      <c r="G299" s="1139"/>
      <c r="H299" s="1139"/>
      <c r="J299" s="1139"/>
      <c r="K299" s="1139"/>
    </row>
    <row r="300" spans="1:11" s="1138" customFormat="1">
      <c r="A300" s="1190"/>
      <c r="B300" s="1137"/>
      <c r="D300" s="1139"/>
      <c r="E300" s="1139"/>
      <c r="G300" s="1139"/>
      <c r="H300" s="1139"/>
      <c r="J300" s="1139"/>
      <c r="K300" s="1139"/>
    </row>
    <row r="301" spans="1:11" s="1138" customFormat="1">
      <c r="A301" s="1190"/>
      <c r="B301" s="1137"/>
      <c r="D301" s="1139"/>
      <c r="E301" s="1139"/>
      <c r="G301" s="1139"/>
      <c r="H301" s="1139"/>
      <c r="J301" s="1139"/>
      <c r="K301" s="1139"/>
    </row>
    <row r="302" spans="1:11" s="1138" customFormat="1">
      <c r="A302" s="1190"/>
      <c r="B302" s="1137"/>
      <c r="D302" s="1139"/>
      <c r="E302" s="1139"/>
      <c r="G302" s="1139"/>
      <c r="H302" s="1139"/>
      <c r="J302" s="1139"/>
      <c r="K302" s="1139"/>
    </row>
    <row r="303" spans="1:11" s="1138" customFormat="1">
      <c r="A303" s="1190"/>
      <c r="B303" s="1137"/>
      <c r="D303" s="1139"/>
      <c r="E303" s="1139"/>
      <c r="G303" s="1139"/>
      <c r="H303" s="1139"/>
      <c r="J303" s="1139"/>
      <c r="K303" s="1139"/>
    </row>
    <row r="304" spans="1:11" s="1138" customFormat="1">
      <c r="A304" s="1190"/>
      <c r="B304" s="1137"/>
      <c r="D304" s="1139"/>
      <c r="E304" s="1139"/>
      <c r="G304" s="1139"/>
      <c r="H304" s="1139"/>
      <c r="J304" s="1139"/>
      <c r="K304" s="1139"/>
    </row>
    <row r="305" spans="1:11" s="1138" customFormat="1">
      <c r="A305" s="1190"/>
      <c r="B305" s="1137"/>
      <c r="D305" s="1139"/>
      <c r="E305" s="1139"/>
      <c r="G305" s="1139"/>
      <c r="H305" s="1139"/>
      <c r="J305" s="1139"/>
      <c r="K305" s="1139"/>
    </row>
    <row r="306" spans="1:11" s="1138" customFormat="1">
      <c r="A306" s="1190"/>
      <c r="B306" s="1137"/>
      <c r="D306" s="1139"/>
      <c r="E306" s="1139"/>
      <c r="G306" s="1139"/>
      <c r="H306" s="1139"/>
      <c r="J306" s="1139"/>
      <c r="K306" s="1139"/>
    </row>
    <row r="307" spans="1:11" s="1138" customFormat="1">
      <c r="A307" s="1190"/>
      <c r="B307" s="1137"/>
      <c r="D307" s="1139"/>
      <c r="E307" s="1139"/>
      <c r="G307" s="1139"/>
      <c r="H307" s="1139"/>
      <c r="J307" s="1139"/>
      <c r="K307" s="1139"/>
    </row>
    <row r="308" spans="1:11" s="1138" customFormat="1">
      <c r="A308" s="1190"/>
      <c r="B308" s="1137"/>
      <c r="D308" s="1139"/>
      <c r="E308" s="1139"/>
      <c r="G308" s="1139"/>
      <c r="H308" s="1139"/>
      <c r="J308" s="1139"/>
      <c r="K308" s="1139"/>
    </row>
    <row r="309" spans="1:11" s="1138" customFormat="1">
      <c r="A309" s="1190"/>
      <c r="B309" s="1137"/>
      <c r="D309" s="1139"/>
      <c r="E309" s="1139"/>
      <c r="G309" s="1139"/>
      <c r="H309" s="1139"/>
      <c r="J309" s="1139"/>
      <c r="K309" s="1139"/>
    </row>
    <row r="310" spans="1:11" s="1138" customFormat="1">
      <c r="A310" s="1190"/>
      <c r="B310" s="1137"/>
      <c r="D310" s="1139"/>
      <c r="E310" s="1139"/>
      <c r="G310" s="1139"/>
      <c r="H310" s="1139"/>
      <c r="J310" s="1139"/>
      <c r="K310" s="1139"/>
    </row>
    <row r="311" spans="1:11" s="1138" customFormat="1">
      <c r="A311" s="1190"/>
      <c r="B311" s="1137"/>
      <c r="D311" s="1139"/>
      <c r="E311" s="1139"/>
      <c r="G311" s="1139"/>
      <c r="H311" s="1139"/>
      <c r="J311" s="1139"/>
      <c r="K311" s="1139"/>
    </row>
    <row r="312" spans="1:11" s="1138" customFormat="1">
      <c r="A312" s="1190"/>
      <c r="B312" s="1137"/>
      <c r="D312" s="1139"/>
      <c r="E312" s="1139"/>
      <c r="G312" s="1139"/>
      <c r="H312" s="1139"/>
      <c r="J312" s="1139"/>
      <c r="K312" s="1139"/>
    </row>
    <row r="313" spans="1:11" s="1138" customFormat="1">
      <c r="A313" s="1190"/>
      <c r="B313" s="1137"/>
      <c r="D313" s="1139"/>
      <c r="E313" s="1139"/>
      <c r="G313" s="1139"/>
      <c r="H313" s="1139"/>
      <c r="J313" s="1139"/>
      <c r="K313" s="1139"/>
    </row>
    <row r="314" spans="1:11" s="1138" customFormat="1">
      <c r="A314" s="1190"/>
      <c r="B314" s="1137"/>
      <c r="D314" s="1139"/>
      <c r="E314" s="1139"/>
      <c r="G314" s="1139"/>
      <c r="H314" s="1139"/>
      <c r="J314" s="1139"/>
      <c r="K314" s="1139"/>
    </row>
    <row r="315" spans="1:11" s="1138" customFormat="1">
      <c r="A315" s="1190"/>
      <c r="B315" s="1137"/>
      <c r="D315" s="1139"/>
      <c r="E315" s="1139"/>
      <c r="G315" s="1139"/>
      <c r="H315" s="1139"/>
      <c r="J315" s="1139"/>
      <c r="K315" s="1139"/>
    </row>
    <row r="316" spans="1:11" s="1138" customFormat="1">
      <c r="A316" s="1190"/>
      <c r="B316" s="1137"/>
      <c r="D316" s="1139"/>
      <c r="E316" s="1139"/>
      <c r="G316" s="1139"/>
      <c r="H316" s="1139"/>
      <c r="J316" s="1139"/>
      <c r="K316" s="1139"/>
    </row>
    <row r="317" spans="1:11" s="1138" customFormat="1">
      <c r="A317" s="1190"/>
      <c r="B317" s="1137"/>
      <c r="D317" s="1139"/>
      <c r="E317" s="1139"/>
      <c r="G317" s="1139"/>
      <c r="H317" s="1139"/>
      <c r="J317" s="1139"/>
      <c r="K317" s="1139"/>
    </row>
    <row r="318" spans="1:11" s="1138" customFormat="1">
      <c r="A318" s="1190"/>
      <c r="B318" s="1137"/>
      <c r="D318" s="1139"/>
      <c r="E318" s="1139"/>
      <c r="G318" s="1139"/>
      <c r="H318" s="1139"/>
      <c r="J318" s="1139"/>
      <c r="K318" s="1139"/>
    </row>
    <row r="319" spans="1:11" s="1138" customFormat="1">
      <c r="A319" s="1190"/>
      <c r="B319" s="1137"/>
      <c r="D319" s="1139"/>
      <c r="E319" s="1139"/>
      <c r="G319" s="1139"/>
      <c r="H319" s="1139"/>
      <c r="J319" s="1139"/>
      <c r="K319" s="1139"/>
    </row>
    <row r="320" spans="1:11" s="1138" customFormat="1">
      <c r="A320" s="1190"/>
      <c r="B320" s="1137"/>
      <c r="D320" s="1139"/>
      <c r="E320" s="1139"/>
      <c r="G320" s="1139"/>
      <c r="H320" s="1139"/>
      <c r="J320" s="1139"/>
      <c r="K320" s="1139"/>
    </row>
    <row r="321" spans="1:11" s="1138" customFormat="1">
      <c r="A321" s="1190"/>
      <c r="B321" s="1137"/>
      <c r="D321" s="1139"/>
      <c r="E321" s="1139"/>
      <c r="G321" s="1139"/>
      <c r="H321" s="1139"/>
      <c r="J321" s="1139"/>
      <c r="K321" s="1139"/>
    </row>
    <row r="322" spans="1:11" s="1138" customFormat="1">
      <c r="A322" s="1190"/>
      <c r="B322" s="1137"/>
      <c r="D322" s="1139"/>
      <c r="E322" s="1139"/>
      <c r="G322" s="1139"/>
      <c r="H322" s="1139"/>
      <c r="J322" s="1139"/>
      <c r="K322" s="1139"/>
    </row>
    <row r="323" spans="1:11" s="1138" customFormat="1">
      <c r="A323" s="1190"/>
      <c r="B323" s="1137"/>
      <c r="D323" s="1139"/>
      <c r="E323" s="1139"/>
      <c r="G323" s="1139"/>
      <c r="H323" s="1139"/>
      <c r="J323" s="1139"/>
      <c r="K323" s="1139"/>
    </row>
    <row r="324" spans="1:11" s="1138" customFormat="1">
      <c r="A324" s="1190"/>
      <c r="B324" s="1137"/>
      <c r="D324" s="1139"/>
      <c r="E324" s="1139"/>
      <c r="G324" s="1139"/>
      <c r="H324" s="1139"/>
      <c r="J324" s="1139"/>
      <c r="K324" s="1139"/>
    </row>
    <row r="325" spans="1:11" s="1138" customFormat="1">
      <c r="A325" s="1190"/>
      <c r="B325" s="1137"/>
      <c r="D325" s="1139"/>
      <c r="E325" s="1139"/>
      <c r="G325" s="1139"/>
      <c r="H325" s="1139"/>
      <c r="J325" s="1139"/>
      <c r="K325" s="1139"/>
    </row>
    <row r="326" spans="1:11" s="1138" customFormat="1">
      <c r="A326" s="1190"/>
      <c r="B326" s="1137"/>
      <c r="D326" s="1139"/>
      <c r="E326" s="1139"/>
      <c r="G326" s="1139"/>
      <c r="H326" s="1139"/>
      <c r="J326" s="1139"/>
      <c r="K326" s="1139"/>
    </row>
    <row r="327" spans="1:11" s="1138" customFormat="1">
      <c r="A327" s="1190"/>
      <c r="B327" s="1137"/>
      <c r="D327" s="1139"/>
      <c r="E327" s="1139"/>
      <c r="G327" s="1139"/>
      <c r="H327" s="1139"/>
      <c r="J327" s="1139"/>
      <c r="K327" s="1139"/>
    </row>
    <row r="328" spans="1:11" s="1138" customFormat="1">
      <c r="A328" s="1190"/>
      <c r="B328" s="1137"/>
      <c r="D328" s="1139"/>
      <c r="E328" s="1139"/>
      <c r="G328" s="1139"/>
      <c r="H328" s="1139"/>
      <c r="J328" s="1139"/>
      <c r="K328" s="1139"/>
    </row>
    <row r="329" spans="1:11" s="1138" customFormat="1">
      <c r="A329" s="1190"/>
      <c r="B329" s="1137"/>
      <c r="D329" s="1139"/>
      <c r="E329" s="1139"/>
      <c r="G329" s="1139"/>
      <c r="H329" s="1139"/>
      <c r="J329" s="1139"/>
      <c r="K329" s="1139"/>
    </row>
    <row r="330" spans="1:11" s="1138" customFormat="1">
      <c r="A330" s="1190"/>
      <c r="B330" s="1137"/>
      <c r="D330" s="1139"/>
      <c r="E330" s="1139"/>
      <c r="G330" s="1139"/>
      <c r="H330" s="1139"/>
      <c r="J330" s="1139"/>
      <c r="K330" s="1139"/>
    </row>
    <row r="331" spans="1:11" s="1138" customFormat="1">
      <c r="A331" s="1190"/>
      <c r="B331" s="1137"/>
      <c r="D331" s="1139"/>
      <c r="E331" s="1139"/>
      <c r="G331" s="1139"/>
      <c r="H331" s="1139"/>
      <c r="J331" s="1139"/>
      <c r="K331" s="1139"/>
    </row>
    <row r="332" spans="1:11" s="1138" customFormat="1">
      <c r="A332" s="1190"/>
      <c r="B332" s="1137"/>
      <c r="D332" s="1139"/>
      <c r="E332" s="1139"/>
      <c r="G332" s="1139"/>
      <c r="H332" s="1139"/>
      <c r="J332" s="1139"/>
      <c r="K332" s="1139"/>
    </row>
    <row r="333" spans="1:11" s="1138" customFormat="1">
      <c r="A333" s="1190"/>
      <c r="B333" s="1137"/>
      <c r="D333" s="1139"/>
      <c r="E333" s="1139"/>
      <c r="G333" s="1139"/>
      <c r="H333" s="1139"/>
      <c r="J333" s="1139"/>
      <c r="K333" s="1139"/>
    </row>
    <row r="334" spans="1:11" s="1138" customFormat="1">
      <c r="A334" s="1190"/>
      <c r="B334" s="1137"/>
      <c r="D334" s="1139"/>
      <c r="E334" s="1139"/>
      <c r="G334" s="1139"/>
      <c r="H334" s="1139"/>
      <c r="J334" s="1139"/>
      <c r="K334" s="1139"/>
    </row>
    <row r="335" spans="1:11" s="1138" customFormat="1">
      <c r="A335" s="1190"/>
      <c r="B335" s="1137"/>
      <c r="D335" s="1139"/>
      <c r="E335" s="1139"/>
      <c r="G335" s="1139"/>
      <c r="H335" s="1139"/>
      <c r="J335" s="1139"/>
      <c r="K335" s="1139"/>
    </row>
    <row r="336" spans="1:11" s="1138" customFormat="1">
      <c r="A336" s="1190"/>
      <c r="B336" s="1137"/>
      <c r="D336" s="1139"/>
      <c r="E336" s="1139"/>
      <c r="G336" s="1139"/>
      <c r="H336" s="1139"/>
      <c r="J336" s="1139"/>
      <c r="K336" s="1139"/>
    </row>
    <row r="337" spans="1:11" s="1138" customFormat="1">
      <c r="A337" s="1190"/>
      <c r="B337" s="1137"/>
      <c r="D337" s="1139"/>
      <c r="E337" s="1139"/>
      <c r="G337" s="1139"/>
      <c r="H337" s="1139"/>
      <c r="J337" s="1139"/>
      <c r="K337" s="1139"/>
    </row>
    <row r="338" spans="1:11" s="1138" customFormat="1">
      <c r="A338" s="1190"/>
      <c r="B338" s="1137"/>
      <c r="D338" s="1139"/>
      <c r="E338" s="1139"/>
      <c r="G338" s="1139"/>
      <c r="H338" s="1139"/>
      <c r="J338" s="1139"/>
      <c r="K338" s="1139"/>
    </row>
    <row r="339" spans="1:11" s="1138" customFormat="1">
      <c r="A339" s="1190"/>
      <c r="B339" s="1137"/>
      <c r="D339" s="1139"/>
      <c r="E339" s="1139"/>
      <c r="G339" s="1139"/>
      <c r="H339" s="1139"/>
      <c r="J339" s="1139"/>
      <c r="K339" s="1139"/>
    </row>
    <row r="340" spans="1:11" s="1138" customFormat="1">
      <c r="A340" s="1190"/>
      <c r="B340" s="1137"/>
      <c r="D340" s="1139"/>
      <c r="E340" s="1139"/>
      <c r="G340" s="1139"/>
      <c r="H340" s="1139"/>
      <c r="J340" s="1139"/>
      <c r="K340" s="1139"/>
    </row>
    <row r="341" spans="1:11" s="1138" customFormat="1">
      <c r="A341" s="1190"/>
      <c r="B341" s="1137"/>
      <c r="D341" s="1139"/>
      <c r="E341" s="1139"/>
      <c r="G341" s="1139"/>
      <c r="H341" s="1139"/>
      <c r="J341" s="1139"/>
      <c r="K341" s="1139"/>
    </row>
    <row r="342" spans="1:11" s="1138" customFormat="1">
      <c r="A342" s="1190"/>
      <c r="B342" s="1137"/>
      <c r="D342" s="1139"/>
      <c r="E342" s="1139"/>
      <c r="G342" s="1139"/>
      <c r="H342" s="1139"/>
      <c r="J342" s="1139"/>
      <c r="K342" s="1139"/>
    </row>
    <row r="343" spans="1:11" s="1138" customFormat="1">
      <c r="A343" s="1190"/>
      <c r="B343" s="1137"/>
      <c r="D343" s="1139"/>
      <c r="E343" s="1139"/>
      <c r="G343" s="1139"/>
      <c r="H343" s="1139"/>
      <c r="J343" s="1139"/>
      <c r="K343" s="1139"/>
    </row>
    <row r="344" spans="1:11" s="1138" customFormat="1">
      <c r="A344" s="1190"/>
      <c r="B344" s="1137"/>
      <c r="D344" s="1139"/>
      <c r="E344" s="1139"/>
      <c r="G344" s="1139"/>
      <c r="H344" s="1139"/>
      <c r="J344" s="1139"/>
      <c r="K344" s="1139"/>
    </row>
    <row r="345" spans="1:11" s="1138" customFormat="1">
      <c r="A345" s="1190"/>
      <c r="B345" s="1137"/>
      <c r="D345" s="1139"/>
      <c r="E345" s="1139"/>
      <c r="G345" s="1139"/>
      <c r="H345" s="1139"/>
      <c r="J345" s="1139"/>
      <c r="K345" s="1139"/>
    </row>
    <row r="346" spans="1:11" s="1138" customFormat="1">
      <c r="A346" s="1190"/>
      <c r="B346" s="1137"/>
      <c r="D346" s="1139"/>
      <c r="E346" s="1139"/>
      <c r="G346" s="1139"/>
      <c r="H346" s="1139"/>
      <c r="J346" s="1139"/>
      <c r="K346" s="1139"/>
    </row>
    <row r="347" spans="1:11" s="1138" customFormat="1">
      <c r="A347" s="1190"/>
      <c r="B347" s="1137"/>
      <c r="D347" s="1139"/>
      <c r="E347" s="1139"/>
      <c r="G347" s="1139"/>
      <c r="H347" s="1139"/>
      <c r="J347" s="1139"/>
      <c r="K347" s="1139"/>
    </row>
    <row r="348" spans="1:11" s="1138" customFormat="1">
      <c r="A348" s="1190"/>
      <c r="B348" s="1137"/>
      <c r="D348" s="1139"/>
      <c r="E348" s="1139"/>
      <c r="G348" s="1139"/>
      <c r="H348" s="1139"/>
      <c r="J348" s="1139"/>
      <c r="K348" s="1139"/>
    </row>
    <row r="349" spans="1:11" s="1138" customFormat="1">
      <c r="A349" s="1190"/>
      <c r="B349" s="1137"/>
      <c r="D349" s="1139"/>
      <c r="E349" s="1139"/>
      <c r="G349" s="1139"/>
      <c r="H349" s="1139"/>
      <c r="J349" s="1139"/>
      <c r="K349" s="1139"/>
    </row>
    <row r="350" spans="1:11" s="1138" customFormat="1">
      <c r="A350" s="1190"/>
      <c r="B350" s="1137"/>
      <c r="D350" s="1139"/>
      <c r="E350" s="1139"/>
      <c r="G350" s="1139"/>
      <c r="H350" s="1139"/>
      <c r="J350" s="1139"/>
      <c r="K350" s="1139"/>
    </row>
    <row r="351" spans="1:11" s="1138" customFormat="1">
      <c r="A351" s="1190"/>
      <c r="B351" s="1137"/>
      <c r="D351" s="1139"/>
      <c r="E351" s="1139"/>
      <c r="G351" s="1139"/>
      <c r="H351" s="1139"/>
      <c r="J351" s="1139"/>
      <c r="K351" s="1139"/>
    </row>
    <row r="352" spans="1:11" s="1138" customFormat="1">
      <c r="A352" s="1190"/>
      <c r="B352" s="1137"/>
      <c r="D352" s="1139"/>
      <c r="E352" s="1139"/>
      <c r="G352" s="1139"/>
      <c r="H352" s="1139"/>
      <c r="J352" s="1139"/>
      <c r="K352" s="1139"/>
    </row>
    <row r="353" spans="1:11" s="1138" customFormat="1">
      <c r="A353" s="1190"/>
      <c r="B353" s="1137"/>
      <c r="D353" s="1139"/>
      <c r="E353" s="1139"/>
      <c r="G353" s="1139"/>
      <c r="H353" s="1139"/>
      <c r="J353" s="1139"/>
      <c r="K353" s="1139"/>
    </row>
    <row r="354" spans="1:11" s="1138" customFormat="1">
      <c r="A354" s="1190"/>
      <c r="B354" s="1137"/>
      <c r="D354" s="1139"/>
      <c r="E354" s="1139"/>
      <c r="G354" s="1139"/>
      <c r="H354" s="1139"/>
      <c r="J354" s="1139"/>
      <c r="K354" s="1139"/>
    </row>
    <row r="355" spans="1:11" s="1138" customFormat="1">
      <c r="A355" s="1190"/>
      <c r="B355" s="1137"/>
      <c r="D355" s="1139"/>
      <c r="E355" s="1139"/>
      <c r="G355" s="1139"/>
      <c r="H355" s="1139"/>
      <c r="J355" s="1139"/>
      <c r="K355" s="1139"/>
    </row>
    <row r="356" spans="1:11" s="1138" customFormat="1">
      <c r="A356" s="1190"/>
      <c r="B356" s="1137"/>
      <c r="D356" s="1139"/>
      <c r="E356" s="1139"/>
      <c r="G356" s="1139"/>
      <c r="H356" s="1139"/>
      <c r="J356" s="1139"/>
      <c r="K356" s="1139"/>
    </row>
    <row r="357" spans="1:11" s="1138" customFormat="1">
      <c r="A357" s="1190"/>
      <c r="B357" s="1137"/>
      <c r="D357" s="1139"/>
      <c r="E357" s="1139"/>
      <c r="G357" s="1139"/>
      <c r="H357" s="1139"/>
      <c r="J357" s="1139"/>
      <c r="K357" s="1139"/>
    </row>
    <row r="358" spans="1:11" s="1138" customFormat="1">
      <c r="A358" s="1190"/>
      <c r="B358" s="1137"/>
      <c r="D358" s="1139"/>
      <c r="E358" s="1139"/>
      <c r="G358" s="1139"/>
      <c r="H358" s="1139"/>
      <c r="J358" s="1139"/>
      <c r="K358" s="1139"/>
    </row>
    <row r="359" spans="1:11" s="1138" customFormat="1">
      <c r="A359" s="1190"/>
      <c r="B359" s="1137"/>
      <c r="D359" s="1139"/>
      <c r="E359" s="1139"/>
      <c r="G359" s="1139"/>
      <c r="H359" s="1139"/>
      <c r="J359" s="1139"/>
      <c r="K359" s="1139"/>
    </row>
    <row r="360" spans="1:11" s="1138" customFormat="1">
      <c r="A360" s="1190"/>
      <c r="B360" s="1137"/>
      <c r="D360" s="1139"/>
      <c r="E360" s="1139"/>
      <c r="G360" s="1139"/>
      <c r="H360" s="1139"/>
      <c r="J360" s="1139"/>
      <c r="K360" s="1139"/>
    </row>
    <row r="361" spans="1:11" s="1138" customFormat="1">
      <c r="A361" s="1190"/>
      <c r="B361" s="1137"/>
      <c r="D361" s="1139"/>
      <c r="E361" s="1139"/>
      <c r="G361" s="1139"/>
      <c r="H361" s="1139"/>
      <c r="J361" s="1139"/>
      <c r="K361" s="1139"/>
    </row>
    <row r="362" spans="1:11" s="1138" customFormat="1">
      <c r="A362" s="1190"/>
      <c r="B362" s="1137"/>
      <c r="D362" s="1139"/>
      <c r="E362" s="1139"/>
      <c r="G362" s="1139"/>
      <c r="H362" s="1139"/>
      <c r="J362" s="1139"/>
      <c r="K362" s="1139"/>
    </row>
    <row r="363" spans="1:11" s="1138" customFormat="1">
      <c r="A363" s="1190"/>
      <c r="B363" s="1137"/>
      <c r="D363" s="1139"/>
      <c r="E363" s="1139"/>
      <c r="G363" s="1139"/>
      <c r="H363" s="1139"/>
      <c r="J363" s="1139"/>
      <c r="K363" s="1139"/>
    </row>
    <row r="364" spans="1:11" s="1138" customFormat="1">
      <c r="A364" s="1190"/>
      <c r="B364" s="1137"/>
      <c r="D364" s="1139"/>
      <c r="E364" s="1139"/>
      <c r="G364" s="1139"/>
      <c r="H364" s="1139"/>
      <c r="J364" s="1139"/>
      <c r="K364" s="1139"/>
    </row>
    <row r="365" spans="1:11" s="1138" customFormat="1">
      <c r="A365" s="1190"/>
      <c r="B365" s="1137"/>
      <c r="D365" s="1139"/>
      <c r="E365" s="1139"/>
      <c r="G365" s="1139"/>
      <c r="H365" s="1139"/>
      <c r="J365" s="1139"/>
      <c r="K365" s="1139"/>
    </row>
    <row r="366" spans="1:11" s="1138" customFormat="1">
      <c r="A366" s="1190"/>
      <c r="B366" s="1137"/>
      <c r="D366" s="1139"/>
      <c r="E366" s="1139"/>
      <c r="G366" s="1139"/>
      <c r="H366" s="1139"/>
      <c r="J366" s="1139"/>
      <c r="K366" s="1139"/>
    </row>
    <row r="367" spans="1:11" s="1138" customFormat="1">
      <c r="A367" s="1190"/>
      <c r="B367" s="1137"/>
      <c r="D367" s="1139"/>
      <c r="E367" s="1139"/>
      <c r="G367" s="1139"/>
      <c r="H367" s="1139"/>
      <c r="J367" s="1139"/>
      <c r="K367" s="1139"/>
    </row>
    <row r="368" spans="1:11" s="1138" customFormat="1">
      <c r="A368" s="1190"/>
      <c r="B368" s="1137"/>
      <c r="D368" s="1139"/>
      <c r="E368" s="1139"/>
      <c r="G368" s="1139"/>
      <c r="H368" s="1139"/>
      <c r="J368" s="1139"/>
      <c r="K368" s="1139"/>
    </row>
    <row r="369" spans="1:11" s="1138" customFormat="1">
      <c r="A369" s="1190"/>
      <c r="B369" s="1137"/>
      <c r="D369" s="1139"/>
      <c r="E369" s="1139"/>
      <c r="G369" s="1139"/>
      <c r="H369" s="1139"/>
      <c r="J369" s="1139"/>
      <c r="K369" s="1139"/>
    </row>
    <row r="370" spans="1:11" s="1138" customFormat="1">
      <c r="A370" s="1190"/>
      <c r="B370" s="1137"/>
      <c r="D370" s="1139"/>
      <c r="E370" s="1139"/>
      <c r="G370" s="1139"/>
      <c r="H370" s="1139"/>
      <c r="J370" s="1139"/>
      <c r="K370" s="1139"/>
    </row>
    <row r="371" spans="1:11" s="1138" customFormat="1">
      <c r="A371" s="1190"/>
      <c r="B371" s="1137"/>
      <c r="D371" s="1139"/>
      <c r="E371" s="1139"/>
      <c r="G371" s="1139"/>
      <c r="H371" s="1139"/>
      <c r="J371" s="1139"/>
      <c r="K371" s="1139"/>
    </row>
    <row r="372" spans="1:11" s="1138" customFormat="1">
      <c r="A372" s="1190"/>
      <c r="B372" s="1137"/>
      <c r="D372" s="1139"/>
      <c r="E372" s="1139"/>
      <c r="G372" s="1139"/>
      <c r="H372" s="1139"/>
      <c r="J372" s="1139"/>
      <c r="K372" s="1139"/>
    </row>
    <row r="373" spans="1:11" s="1138" customFormat="1">
      <c r="A373" s="1190"/>
      <c r="B373" s="1137"/>
      <c r="D373" s="1139"/>
      <c r="E373" s="1139"/>
      <c r="G373" s="1139"/>
      <c r="H373" s="1139"/>
      <c r="J373" s="1139"/>
      <c r="K373" s="1139"/>
    </row>
    <row r="374" spans="1:11" s="1138" customFormat="1">
      <c r="A374" s="1190"/>
      <c r="B374" s="1137"/>
      <c r="D374" s="1139"/>
      <c r="E374" s="1139"/>
      <c r="G374" s="1139"/>
      <c r="H374" s="1139"/>
      <c r="J374" s="1139"/>
      <c r="K374" s="1139"/>
    </row>
    <row r="375" spans="1:11" s="1138" customFormat="1">
      <c r="A375" s="1190"/>
      <c r="B375" s="1137"/>
      <c r="D375" s="1139"/>
      <c r="E375" s="1139"/>
      <c r="G375" s="1139"/>
      <c r="H375" s="1139"/>
      <c r="J375" s="1139"/>
      <c r="K375" s="1139"/>
    </row>
    <row r="376" spans="1:11" s="1138" customFormat="1">
      <c r="A376" s="1190"/>
      <c r="B376" s="1137"/>
      <c r="D376" s="1139"/>
      <c r="E376" s="1139"/>
      <c r="G376" s="1139"/>
      <c r="H376" s="1139"/>
      <c r="J376" s="1139"/>
      <c r="K376" s="1139"/>
    </row>
    <row r="377" spans="1:11" s="1138" customFormat="1">
      <c r="A377" s="1190"/>
      <c r="B377" s="1137"/>
      <c r="D377" s="1139"/>
      <c r="E377" s="1139"/>
      <c r="G377" s="1139"/>
      <c r="H377" s="1139"/>
      <c r="J377" s="1139"/>
      <c r="K377" s="1139"/>
    </row>
    <row r="378" spans="1:11" s="1138" customFormat="1">
      <c r="A378" s="1190"/>
      <c r="B378" s="1137"/>
      <c r="D378" s="1139"/>
      <c r="E378" s="1139"/>
      <c r="G378" s="1139"/>
      <c r="H378" s="1139"/>
      <c r="J378" s="1139"/>
      <c r="K378" s="1139"/>
    </row>
    <row r="379" spans="1:11" s="1138" customFormat="1">
      <c r="A379" s="1190"/>
      <c r="B379" s="1137"/>
      <c r="D379" s="1139"/>
      <c r="E379" s="1139"/>
      <c r="G379" s="1139"/>
      <c r="H379" s="1139"/>
      <c r="J379" s="1139"/>
      <c r="K379" s="1139"/>
    </row>
    <row r="380" spans="1:11" s="1138" customFormat="1">
      <c r="A380" s="1190"/>
      <c r="B380" s="1137"/>
      <c r="D380" s="1139"/>
      <c r="E380" s="1139"/>
      <c r="G380" s="1139"/>
      <c r="H380" s="1139"/>
      <c r="J380" s="1139"/>
      <c r="K380" s="1139"/>
    </row>
    <row r="381" spans="1:11" s="1138" customFormat="1">
      <c r="A381" s="1190"/>
      <c r="B381" s="1137"/>
      <c r="D381" s="1139"/>
      <c r="E381" s="1139"/>
      <c r="G381" s="1139"/>
      <c r="H381" s="1139"/>
      <c r="J381" s="1139"/>
      <c r="K381" s="1139"/>
    </row>
    <row r="382" spans="1:11" s="1138" customFormat="1">
      <c r="A382" s="1190"/>
      <c r="B382" s="1137"/>
      <c r="D382" s="1139"/>
      <c r="E382" s="1139"/>
      <c r="G382" s="1139"/>
      <c r="H382" s="1139"/>
      <c r="J382" s="1139"/>
      <c r="K382" s="1139"/>
    </row>
    <row r="383" spans="1:11" s="1138" customFormat="1">
      <c r="A383" s="1190"/>
      <c r="B383" s="1137"/>
      <c r="D383" s="1139"/>
      <c r="E383" s="1139"/>
      <c r="G383" s="1139"/>
      <c r="H383" s="1139"/>
      <c r="J383" s="1139"/>
      <c r="K383" s="1139"/>
    </row>
    <row r="384" spans="1:11" s="1138" customFormat="1">
      <c r="A384" s="1190"/>
      <c r="B384" s="1137"/>
      <c r="D384" s="1139"/>
      <c r="E384" s="1139"/>
      <c r="G384" s="1139"/>
      <c r="H384" s="1139"/>
      <c r="J384" s="1139"/>
      <c r="K384" s="1139"/>
    </row>
    <row r="385" spans="1:11" s="1138" customFormat="1">
      <c r="A385" s="1190"/>
      <c r="B385" s="1137"/>
      <c r="D385" s="1139"/>
      <c r="E385" s="1139"/>
      <c r="G385" s="1139"/>
      <c r="H385" s="1139"/>
      <c r="J385" s="1139"/>
      <c r="K385" s="1139"/>
    </row>
    <row r="386" spans="1:11" s="1138" customFormat="1">
      <c r="A386" s="1190"/>
      <c r="B386" s="1137"/>
      <c r="D386" s="1139"/>
      <c r="E386" s="1139"/>
      <c r="G386" s="1139"/>
      <c r="H386" s="1139"/>
      <c r="J386" s="1139"/>
      <c r="K386" s="1139"/>
    </row>
    <row r="387" spans="1:11" s="1138" customFormat="1">
      <c r="A387" s="1190"/>
      <c r="B387" s="1137"/>
      <c r="D387" s="1139"/>
      <c r="E387" s="1139"/>
      <c r="G387" s="1139"/>
      <c r="H387" s="1139"/>
      <c r="J387" s="1139"/>
      <c r="K387" s="1139"/>
    </row>
    <row r="388" spans="1:11" s="1138" customFormat="1">
      <c r="A388" s="1190"/>
      <c r="B388" s="1137"/>
      <c r="D388" s="1139"/>
      <c r="E388" s="1139"/>
      <c r="G388" s="1139"/>
      <c r="H388" s="1139"/>
      <c r="J388" s="1139"/>
      <c r="K388" s="1139"/>
    </row>
    <row r="389" spans="1:11" s="1138" customFormat="1">
      <c r="A389" s="1190"/>
      <c r="B389" s="1137"/>
      <c r="D389" s="1139"/>
      <c r="E389" s="1139"/>
      <c r="G389" s="1139"/>
      <c r="H389" s="1139"/>
      <c r="J389" s="1139"/>
      <c r="K389" s="1139"/>
    </row>
    <row r="390" spans="1:11" s="1138" customFormat="1">
      <c r="A390" s="1190"/>
      <c r="B390" s="1137"/>
      <c r="D390" s="1139"/>
      <c r="E390" s="1139"/>
      <c r="G390" s="1139"/>
      <c r="H390" s="1139"/>
      <c r="J390" s="1139"/>
      <c r="K390" s="1139"/>
    </row>
    <row r="391" spans="1:11" s="1138" customFormat="1">
      <c r="A391" s="1190"/>
      <c r="B391" s="1137"/>
      <c r="D391" s="1139"/>
      <c r="E391" s="1139"/>
      <c r="G391" s="1139"/>
      <c r="H391" s="1139"/>
      <c r="J391" s="1139"/>
      <c r="K391" s="1139"/>
    </row>
    <row r="392" spans="1:11" s="1138" customFormat="1">
      <c r="A392" s="1190"/>
      <c r="B392" s="1137"/>
      <c r="D392" s="1139"/>
      <c r="E392" s="1139"/>
      <c r="G392" s="1139"/>
      <c r="H392" s="1139"/>
      <c r="J392" s="1139"/>
      <c r="K392" s="1139"/>
    </row>
    <row r="393" spans="1:11" s="1138" customFormat="1">
      <c r="A393" s="1190"/>
      <c r="B393" s="1137"/>
      <c r="D393" s="1139"/>
      <c r="E393" s="1139"/>
      <c r="G393" s="1139"/>
      <c r="H393" s="1139"/>
      <c r="J393" s="1139"/>
      <c r="K393" s="1139"/>
    </row>
    <row r="394" spans="1:11" s="1138" customFormat="1">
      <c r="A394" s="1190"/>
      <c r="B394" s="1137"/>
      <c r="D394" s="1139"/>
      <c r="E394" s="1139"/>
      <c r="G394" s="1139"/>
      <c r="H394" s="1139"/>
      <c r="J394" s="1139"/>
      <c r="K394" s="1139"/>
    </row>
    <row r="395" spans="1:11" s="1138" customFormat="1">
      <c r="A395" s="1190"/>
      <c r="B395" s="1137"/>
      <c r="D395" s="1139"/>
      <c r="E395" s="1139"/>
      <c r="G395" s="1139"/>
      <c r="H395" s="1139"/>
      <c r="J395" s="1139"/>
      <c r="K395" s="1139"/>
    </row>
    <row r="396" spans="1:11" s="1138" customFormat="1">
      <c r="A396" s="1190"/>
      <c r="B396" s="1137"/>
      <c r="D396" s="1139"/>
      <c r="E396" s="1139"/>
      <c r="G396" s="1139"/>
      <c r="H396" s="1139"/>
      <c r="J396" s="1139"/>
      <c r="K396" s="1139"/>
    </row>
    <row r="397" spans="1:11" s="1138" customFormat="1">
      <c r="A397" s="1190"/>
      <c r="B397" s="1137"/>
      <c r="D397" s="1139"/>
      <c r="E397" s="1139"/>
      <c r="G397" s="1139"/>
      <c r="H397" s="1139"/>
      <c r="J397" s="1139"/>
      <c r="K397" s="1139"/>
    </row>
    <row r="398" spans="1:11" s="1138" customFormat="1">
      <c r="A398" s="1190"/>
      <c r="B398" s="1137"/>
      <c r="D398" s="1139"/>
      <c r="E398" s="1139"/>
      <c r="G398" s="1139"/>
      <c r="H398" s="1139"/>
      <c r="J398" s="1139"/>
      <c r="K398" s="1139"/>
    </row>
    <row r="399" spans="1:11" s="1138" customFormat="1">
      <c r="A399" s="1190"/>
      <c r="B399" s="1137"/>
      <c r="D399" s="1139"/>
      <c r="E399" s="1139"/>
      <c r="G399" s="1139"/>
      <c r="H399" s="1139"/>
      <c r="J399" s="1139"/>
      <c r="K399" s="1139"/>
    </row>
    <row r="400" spans="1:11" s="1138" customFormat="1">
      <c r="A400" s="1190"/>
      <c r="B400" s="1137"/>
      <c r="D400" s="1139"/>
      <c r="E400" s="1139"/>
      <c r="G400" s="1139"/>
      <c r="H400" s="1139"/>
      <c r="J400" s="1139"/>
      <c r="K400" s="1139"/>
    </row>
    <row r="401" spans="1:11" s="1138" customFormat="1">
      <c r="A401" s="1190"/>
      <c r="B401" s="1137"/>
      <c r="D401" s="1139"/>
      <c r="E401" s="1139"/>
      <c r="G401" s="1139"/>
      <c r="H401" s="1139"/>
      <c r="J401" s="1139"/>
      <c r="K401" s="1139"/>
    </row>
    <row r="402" spans="1:11" s="1138" customFormat="1">
      <c r="A402" s="1190"/>
      <c r="B402" s="1137"/>
      <c r="D402" s="1139"/>
      <c r="E402" s="1139"/>
      <c r="G402" s="1139"/>
      <c r="H402" s="1139"/>
      <c r="J402" s="1139"/>
      <c r="K402" s="1139"/>
    </row>
    <row r="403" spans="1:11" s="1138" customFormat="1">
      <c r="A403" s="1190"/>
      <c r="B403" s="1137"/>
      <c r="D403" s="1139"/>
      <c r="E403" s="1139"/>
      <c r="G403" s="1139"/>
      <c r="H403" s="1139"/>
      <c r="J403" s="1139"/>
      <c r="K403" s="1139"/>
    </row>
    <row r="404" spans="1:11" s="1138" customFormat="1">
      <c r="A404" s="1190"/>
      <c r="B404" s="1137"/>
      <c r="D404" s="1139"/>
      <c r="E404" s="1139"/>
      <c r="G404" s="1139"/>
      <c r="H404" s="1139"/>
      <c r="J404" s="1139"/>
      <c r="K404" s="1139"/>
    </row>
    <row r="405" spans="1:11" s="1138" customFormat="1">
      <c r="A405" s="1190"/>
      <c r="B405" s="1137"/>
      <c r="D405" s="1139"/>
      <c r="E405" s="1139"/>
      <c r="G405" s="1139"/>
      <c r="H405" s="1139"/>
      <c r="J405" s="1139"/>
      <c r="K405" s="1139"/>
    </row>
    <row r="406" spans="1:11" s="1138" customFormat="1">
      <c r="A406" s="1190"/>
      <c r="B406" s="1137"/>
      <c r="D406" s="1139"/>
      <c r="E406" s="1139"/>
      <c r="G406" s="1139"/>
      <c r="H406" s="1139"/>
      <c r="J406" s="1139"/>
      <c r="K406" s="1139"/>
    </row>
    <row r="407" spans="1:11" s="1138" customFormat="1">
      <c r="A407" s="1190"/>
      <c r="B407" s="1137"/>
      <c r="D407" s="1139"/>
      <c r="E407" s="1139"/>
      <c r="G407" s="1139"/>
      <c r="H407" s="1139"/>
      <c r="J407" s="1139"/>
      <c r="K407" s="1139"/>
    </row>
    <row r="408" spans="1:11" s="1138" customFormat="1">
      <c r="A408" s="1190"/>
      <c r="B408" s="1137"/>
      <c r="D408" s="1139"/>
      <c r="E408" s="1139"/>
      <c r="G408" s="1139"/>
      <c r="H408" s="1139"/>
      <c r="J408" s="1139"/>
      <c r="K408" s="1139"/>
    </row>
    <row r="409" spans="1:11" s="1138" customFormat="1">
      <c r="A409" s="1190"/>
      <c r="B409" s="1137"/>
      <c r="D409" s="1139"/>
      <c r="E409" s="1139"/>
      <c r="G409" s="1139"/>
      <c r="H409" s="1139"/>
      <c r="J409" s="1139"/>
      <c r="K409" s="1139"/>
    </row>
    <row r="410" spans="1:11" s="1138" customFormat="1">
      <c r="A410" s="1190"/>
      <c r="B410" s="1137"/>
      <c r="D410" s="1139"/>
      <c r="E410" s="1139"/>
      <c r="G410" s="1139"/>
      <c r="H410" s="1139"/>
      <c r="J410" s="1139"/>
      <c r="K410" s="1139"/>
    </row>
    <row r="411" spans="1:11" s="1138" customFormat="1">
      <c r="A411" s="1190"/>
      <c r="B411" s="1137"/>
      <c r="D411" s="1139"/>
      <c r="E411" s="1139"/>
      <c r="G411" s="1139"/>
      <c r="H411" s="1139"/>
      <c r="J411" s="1139"/>
      <c r="K411" s="1139"/>
    </row>
    <row r="412" spans="1:11" s="1138" customFormat="1">
      <c r="A412" s="1190"/>
      <c r="B412" s="1137"/>
      <c r="D412" s="1139"/>
      <c r="E412" s="1139"/>
      <c r="G412" s="1139"/>
      <c r="H412" s="1139"/>
      <c r="J412" s="1139"/>
      <c r="K412" s="1139"/>
    </row>
    <row r="413" spans="1:11" s="1138" customFormat="1">
      <c r="A413" s="1190"/>
      <c r="B413" s="1137"/>
      <c r="D413" s="1139"/>
      <c r="E413" s="1139"/>
      <c r="G413" s="1139"/>
      <c r="H413" s="1139"/>
      <c r="J413" s="1139"/>
      <c r="K413" s="1139"/>
    </row>
    <row r="414" spans="1:11" s="1138" customFormat="1">
      <c r="A414" s="1190"/>
      <c r="B414" s="1137"/>
      <c r="D414" s="1139"/>
      <c r="E414" s="1139"/>
      <c r="G414" s="1139"/>
      <c r="H414" s="1139"/>
      <c r="J414" s="1139"/>
      <c r="K414" s="1139"/>
    </row>
    <row r="415" spans="1:11" s="1138" customFormat="1">
      <c r="A415" s="1190"/>
      <c r="B415" s="1137"/>
      <c r="D415" s="1139"/>
      <c r="E415" s="1139"/>
      <c r="G415" s="1139"/>
      <c r="H415" s="1139"/>
      <c r="J415" s="1139"/>
      <c r="K415" s="1139"/>
    </row>
    <row r="416" spans="1:11" s="1138" customFormat="1">
      <c r="A416" s="1190"/>
      <c r="B416" s="1137"/>
      <c r="D416" s="1139"/>
      <c r="E416" s="1139"/>
      <c r="G416" s="1139"/>
      <c r="H416" s="1139"/>
      <c r="J416" s="1139"/>
      <c r="K416" s="1139"/>
    </row>
    <row r="417" spans="1:11" s="1138" customFormat="1">
      <c r="A417" s="1190"/>
      <c r="B417" s="1137"/>
      <c r="D417" s="1139"/>
      <c r="E417" s="1139"/>
      <c r="G417" s="1139"/>
      <c r="H417" s="1139"/>
      <c r="J417" s="1139"/>
      <c r="K417" s="1139"/>
    </row>
    <row r="418" spans="1:11" s="1138" customFormat="1">
      <c r="A418" s="1190"/>
      <c r="B418" s="1137"/>
      <c r="D418" s="1139"/>
      <c r="E418" s="1139"/>
      <c r="G418" s="1139"/>
      <c r="H418" s="1139"/>
      <c r="J418" s="1139"/>
      <c r="K418" s="1139"/>
    </row>
    <row r="419" spans="1:11" s="1138" customFormat="1">
      <c r="A419" s="1190"/>
      <c r="B419" s="1137"/>
      <c r="D419" s="1139"/>
      <c r="E419" s="1139"/>
      <c r="G419" s="1139"/>
      <c r="H419" s="1139"/>
      <c r="J419" s="1139"/>
      <c r="K419" s="1139"/>
    </row>
    <row r="420" spans="1:11" s="1138" customFormat="1">
      <c r="A420" s="1190"/>
      <c r="B420" s="1137"/>
      <c r="D420" s="1139"/>
      <c r="E420" s="1139"/>
      <c r="G420" s="1139"/>
      <c r="H420" s="1139"/>
      <c r="J420" s="1139"/>
      <c r="K420" s="1139"/>
    </row>
    <row r="421" spans="1:11" s="1138" customFormat="1">
      <c r="A421" s="1190"/>
      <c r="B421" s="1137"/>
      <c r="D421" s="1139"/>
      <c r="E421" s="1139"/>
      <c r="G421" s="1139"/>
      <c r="H421" s="1139"/>
      <c r="J421" s="1139"/>
      <c r="K421" s="1139"/>
    </row>
    <row r="422" spans="1:11" s="1138" customFormat="1">
      <c r="A422" s="1190"/>
      <c r="B422" s="1137"/>
      <c r="D422" s="1139"/>
      <c r="E422" s="1139"/>
      <c r="G422" s="1139"/>
      <c r="H422" s="1139"/>
      <c r="J422" s="1139"/>
      <c r="K422" s="1139"/>
    </row>
    <row r="423" spans="1:11" s="1138" customFormat="1">
      <c r="A423" s="1190"/>
      <c r="B423" s="1137"/>
      <c r="D423" s="1139"/>
      <c r="E423" s="1139"/>
      <c r="G423" s="1139"/>
      <c r="H423" s="1139"/>
      <c r="J423" s="1139"/>
      <c r="K423" s="1139"/>
    </row>
    <row r="424" spans="1:11" s="1138" customFormat="1">
      <c r="A424" s="1190"/>
      <c r="B424" s="1137"/>
      <c r="D424" s="1139"/>
      <c r="E424" s="1139"/>
      <c r="G424" s="1139"/>
      <c r="H424" s="1139"/>
      <c r="J424" s="1139"/>
      <c r="K424" s="1139"/>
    </row>
    <row r="425" spans="1:11">
      <c r="A425" s="1190"/>
    </row>
    <row r="426" spans="1:11">
      <c r="A426" s="1190"/>
    </row>
    <row r="427" spans="1:11">
      <c r="A427" s="1190"/>
    </row>
    <row r="428" spans="1:11">
      <c r="A428" s="1190"/>
    </row>
    <row r="429" spans="1:11">
      <c r="A429" s="1190"/>
    </row>
    <row r="430" spans="1:11">
      <c r="A430" s="1190"/>
    </row>
    <row r="431" spans="1:11">
      <c r="A431" s="1190"/>
    </row>
    <row r="432" spans="1:11">
      <c r="A432" s="1190"/>
    </row>
    <row r="433" spans="1:1">
      <c r="A433" s="1190"/>
    </row>
    <row r="434" spans="1:1">
      <c r="A434" s="1190"/>
    </row>
    <row r="435" spans="1:1">
      <c r="A435" s="1190"/>
    </row>
    <row r="436" spans="1:1">
      <c r="A436" s="1190"/>
    </row>
    <row r="437" spans="1:1">
      <c r="A437" s="1190"/>
    </row>
    <row r="438" spans="1:1">
      <c r="A438" s="1190"/>
    </row>
    <row r="439" spans="1:1">
      <c r="A439" s="1190"/>
    </row>
    <row r="440" spans="1:1">
      <c r="A440" s="1190"/>
    </row>
    <row r="441" spans="1:1">
      <c r="A441" s="1190"/>
    </row>
    <row r="442" spans="1:1">
      <c r="A442" s="1190"/>
    </row>
    <row r="443" spans="1:1">
      <c r="A443" s="1190"/>
    </row>
    <row r="444" spans="1:1">
      <c r="A444" s="1190"/>
    </row>
    <row r="445" spans="1:1">
      <c r="A445" s="1190"/>
    </row>
    <row r="446" spans="1:1">
      <c r="A446" s="1190"/>
    </row>
    <row r="447" spans="1:1">
      <c r="A447" s="1190"/>
    </row>
    <row r="448" spans="1:1">
      <c r="A448" s="1190"/>
    </row>
    <row r="449" spans="1:1">
      <c r="A449" s="1190"/>
    </row>
    <row r="450" spans="1:1">
      <c r="A450" s="1190"/>
    </row>
    <row r="451" spans="1:1">
      <c r="A451" s="1190"/>
    </row>
    <row r="452" spans="1:1">
      <c r="A452" s="1190"/>
    </row>
    <row r="453" spans="1:1">
      <c r="A453" s="1190"/>
    </row>
    <row r="454" spans="1:1">
      <c r="A454" s="1190"/>
    </row>
    <row r="455" spans="1:1">
      <c r="A455" s="1190"/>
    </row>
    <row r="456" spans="1:1">
      <c r="A456" s="1190"/>
    </row>
    <row r="457" spans="1:1">
      <c r="A457" s="1190"/>
    </row>
    <row r="458" spans="1:1">
      <c r="A458" s="1190"/>
    </row>
    <row r="459" spans="1:1">
      <c r="A459" s="1190"/>
    </row>
    <row r="460" spans="1:1">
      <c r="A460" s="1190"/>
    </row>
    <row r="461" spans="1:1">
      <c r="A461" s="1190"/>
    </row>
    <row r="462" spans="1:1">
      <c r="A462" s="1190"/>
    </row>
    <row r="463" spans="1:1">
      <c r="A463" s="1190"/>
    </row>
    <row r="464" spans="1:1">
      <c r="A464" s="1190"/>
    </row>
    <row r="465" spans="1:1">
      <c r="A465" s="1190"/>
    </row>
    <row r="466" spans="1:1">
      <c r="A466" s="1190"/>
    </row>
    <row r="467" spans="1:1">
      <c r="A467" s="1190"/>
    </row>
    <row r="468" spans="1:1">
      <c r="A468" s="1190"/>
    </row>
    <row r="469" spans="1:1">
      <c r="A469" s="1190"/>
    </row>
    <row r="470" spans="1:1">
      <c r="A470" s="1190"/>
    </row>
    <row r="471" spans="1:1">
      <c r="A471" s="1190"/>
    </row>
    <row r="472" spans="1:1">
      <c r="A472" s="1190"/>
    </row>
    <row r="473" spans="1:1">
      <c r="A473" s="1190"/>
    </row>
    <row r="474" spans="1:1">
      <c r="A474" s="1190"/>
    </row>
    <row r="475" spans="1:1">
      <c r="A475" s="1190"/>
    </row>
    <row r="476" spans="1:1">
      <c r="A476" s="1190"/>
    </row>
    <row r="477" spans="1:1">
      <c r="A477" s="1190"/>
    </row>
    <row r="478" spans="1:1">
      <c r="A478" s="1190"/>
    </row>
    <row r="479" spans="1:1">
      <c r="A479" s="1190"/>
    </row>
    <row r="480" spans="1:1">
      <c r="A480" s="1190"/>
    </row>
    <row r="481" spans="1:1">
      <c r="A481" s="1190"/>
    </row>
    <row r="482" spans="1:1">
      <c r="A482" s="1190"/>
    </row>
    <row r="483" spans="1:1">
      <c r="A483" s="1190"/>
    </row>
    <row r="484" spans="1:1">
      <c r="A484" s="1190"/>
    </row>
    <row r="485" spans="1:1">
      <c r="A485" s="1190"/>
    </row>
    <row r="486" spans="1:1">
      <c r="A486" s="1190"/>
    </row>
    <row r="487" spans="1:1">
      <c r="A487" s="1190"/>
    </row>
    <row r="488" spans="1:1">
      <c r="A488" s="1190"/>
    </row>
    <row r="489" spans="1:1">
      <c r="A489" s="1190"/>
    </row>
    <row r="490" spans="1:1">
      <c r="A490" s="1190"/>
    </row>
    <row r="491" spans="1:1">
      <c r="A491" s="1190"/>
    </row>
    <row r="492" spans="1:1">
      <c r="A492" s="1190"/>
    </row>
  </sheetData>
  <phoneticPr fontId="26" type="noConversion"/>
  <pageMargins left="0.75" right="0.75" top="1" bottom="1" header="0.5" footer="0.5"/>
  <pageSetup orientation="portrait" r:id="rId1"/>
  <headerFooter alignWithMargins="0">
    <oddHeader>&amp;CCalfornia State University, Northridge
Salary Schedule Effective July 1, 2007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62"/>
  <sheetViews>
    <sheetView topLeftCell="A7" workbookViewId="0">
      <selection activeCell="N29" sqref="N29"/>
    </sheetView>
  </sheetViews>
  <sheetFormatPr defaultRowHeight="12.75"/>
  <cols>
    <col min="1" max="1" width="9.7109375" style="1170" customWidth="1"/>
    <col min="2" max="2" width="16.425781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" customWidth="1"/>
    <col min="10" max="10" width="9" style="1135" customWidth="1"/>
    <col min="11" max="11" width="10.42578125" style="1135" customWidth="1"/>
  </cols>
  <sheetData>
    <row r="1" spans="1:181" s="1136" customFormat="1" ht="22.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 ht="22.5" customHeight="1">
      <c r="A2" s="1180" t="s">
        <v>165</v>
      </c>
      <c r="B2" s="1151"/>
      <c r="C2" s="1148"/>
      <c r="D2" s="1150" t="s">
        <v>175</v>
      </c>
      <c r="E2" s="1150"/>
      <c r="F2" s="1149"/>
      <c r="G2" s="1150"/>
      <c r="H2" s="1150"/>
      <c r="I2" s="1149"/>
      <c r="J2" s="1150"/>
      <c r="K2" s="1152"/>
    </row>
    <row r="3" spans="1:181" s="1137" customFormat="1" ht="18" customHeigh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0</v>
      </c>
      <c r="B5" s="1156"/>
      <c r="C5" s="1140"/>
      <c r="D5" s="1153">
        <v>3248</v>
      </c>
      <c r="E5" s="1142">
        <v>38976</v>
      </c>
      <c r="F5" s="1146"/>
      <c r="G5" s="1141">
        <v>3539</v>
      </c>
      <c r="H5" s="1153">
        <v>42468</v>
      </c>
      <c r="I5" s="1146"/>
      <c r="J5" s="1153">
        <v>3789</v>
      </c>
      <c r="K5" s="1142">
        <v>45468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/>
      <c r="B6" s="1157"/>
      <c r="C6" s="1140"/>
      <c r="D6" s="1153"/>
      <c r="E6" s="1142"/>
      <c r="F6" s="1146"/>
      <c r="G6" s="1141"/>
      <c r="H6" s="1153"/>
      <c r="I6" s="1146"/>
      <c r="J6" s="1153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>
        <v>2361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>
      <c r="A8" s="1169">
        <v>2359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</row>
    <row r="9" spans="1:181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1">
      <c r="A10" s="1169" t="s">
        <v>1</v>
      </c>
      <c r="B10" s="1157"/>
      <c r="C10" s="1140"/>
      <c r="D10" s="1153">
        <v>3877</v>
      </c>
      <c r="E10" s="1142">
        <v>46524</v>
      </c>
      <c r="F10" s="1146"/>
      <c r="G10" s="1141">
        <v>4662</v>
      </c>
      <c r="H10" s="1153">
        <v>55944</v>
      </c>
      <c r="I10" s="1146"/>
      <c r="J10" s="1153">
        <v>5240</v>
      </c>
      <c r="K10" s="1142">
        <v>62880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>
      <c r="A12" s="1169">
        <v>2361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</row>
    <row r="13" spans="1:181">
      <c r="A13" s="1169">
        <v>2920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2359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 ht="9.75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A16" s="1169">
        <v>2382</v>
      </c>
      <c r="B16" s="1157" t="s">
        <v>144</v>
      </c>
      <c r="C16" s="1140"/>
      <c r="D16" s="1153">
        <v>3877</v>
      </c>
      <c r="E16" s="1142">
        <v>46524</v>
      </c>
      <c r="F16" s="1146"/>
      <c r="G16" s="1141">
        <v>4662</v>
      </c>
      <c r="H16" s="1153">
        <v>55944</v>
      </c>
      <c r="I16" s="1146"/>
      <c r="J16" s="1153">
        <v>5240</v>
      </c>
      <c r="K16" s="1142">
        <v>62880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</row>
    <row r="17" spans="1:181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1">
      <c r="A18" s="1169" t="s">
        <v>2</v>
      </c>
      <c r="B18" s="1157"/>
      <c r="C18" s="1140"/>
      <c r="D18" s="1153">
        <v>4662</v>
      </c>
      <c r="E18" s="1142">
        <v>55944</v>
      </c>
      <c r="F18" s="1146"/>
      <c r="G18" s="1141">
        <v>5890</v>
      </c>
      <c r="H18" s="1153">
        <v>70680</v>
      </c>
      <c r="I18" s="1146"/>
      <c r="J18" s="1153">
        <v>10485</v>
      </c>
      <c r="K18" s="1142">
        <v>125820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</row>
    <row r="19" spans="1:181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</row>
    <row r="20" spans="1:181">
      <c r="A20" s="1169">
        <v>2361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</row>
    <row r="21" spans="1:181">
      <c r="A21" s="1169">
        <v>2920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</row>
    <row r="22" spans="1:181">
      <c r="A22" s="1169">
        <v>3070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>
        <v>8790</v>
      </c>
      <c r="K22" s="1142">
        <v>105480</v>
      </c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</row>
    <row r="23" spans="1:181">
      <c r="A23" s="1169">
        <v>2359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</row>
    <row r="24" spans="1:181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</row>
    <row r="25" spans="1:181">
      <c r="A25" s="1169">
        <v>2379</v>
      </c>
      <c r="B25" s="1157" t="s">
        <v>146</v>
      </c>
      <c r="C25" s="1140"/>
      <c r="D25" s="1153">
        <v>4252</v>
      </c>
      <c r="E25" s="1142">
        <v>51024</v>
      </c>
      <c r="F25" s="1146"/>
      <c r="G25" s="1141">
        <v>5890</v>
      </c>
      <c r="H25" s="1153">
        <v>70680</v>
      </c>
      <c r="I25" s="1146"/>
      <c r="J25" s="1153">
        <v>8008</v>
      </c>
      <c r="K25" s="1142">
        <v>96096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</row>
    <row r="26" spans="1:181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1">
      <c r="A27" s="1169" t="s">
        <v>4</v>
      </c>
      <c r="B27" s="1157"/>
      <c r="C27" s="1140"/>
      <c r="D27" s="1153">
        <v>5360</v>
      </c>
      <c r="E27" s="1142">
        <v>64320</v>
      </c>
      <c r="F27" s="1146"/>
      <c r="G27" s="1141">
        <v>7456</v>
      </c>
      <c r="H27" s="1153">
        <v>89472</v>
      </c>
      <c r="I27" s="1146"/>
      <c r="J27" s="1153">
        <v>11519</v>
      </c>
      <c r="K27" s="1142">
        <v>138228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</row>
    <row r="28" spans="1:181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</row>
    <row r="29" spans="1:181">
      <c r="A29" s="1169">
        <v>2361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</row>
    <row r="30" spans="1:181">
      <c r="A30" s="1169">
        <v>2920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</row>
    <row r="31" spans="1:181">
      <c r="A31" s="1169">
        <v>3072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>
        <v>9657</v>
      </c>
      <c r="K31" s="1142">
        <v>115884</v>
      </c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</row>
    <row r="32" spans="1:181">
      <c r="A32" s="1169">
        <v>2359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</row>
    <row r="33" spans="1:181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1">
      <c r="A34" s="1172">
        <v>2376</v>
      </c>
      <c r="B34" s="1158" t="s">
        <v>149</v>
      </c>
      <c r="C34" s="1143"/>
      <c r="D34" s="1154">
        <v>5360</v>
      </c>
      <c r="E34" s="1145">
        <v>64320</v>
      </c>
      <c r="F34" s="1168"/>
      <c r="G34" s="1144">
        <v>7456</v>
      </c>
      <c r="H34" s="1154">
        <v>89472</v>
      </c>
      <c r="I34" s="1168"/>
      <c r="J34" s="1154">
        <v>8790</v>
      </c>
      <c r="K34" s="1145">
        <v>105480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</row>
    <row r="35" spans="1:181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1">
      <c r="A36" s="1169" t="s">
        <v>5</v>
      </c>
      <c r="B36" s="1157"/>
      <c r="C36" s="1140"/>
      <c r="D36" s="1153">
        <v>6785</v>
      </c>
      <c r="E36" s="1142">
        <v>81420</v>
      </c>
      <c r="F36" s="1146"/>
      <c r="G36" s="1141">
        <v>8193</v>
      </c>
      <c r="H36" s="1153">
        <v>98316</v>
      </c>
      <c r="I36" s="1146"/>
      <c r="J36" s="1153">
        <v>12069</v>
      </c>
      <c r="K36" s="1142">
        <v>144828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</row>
    <row r="37" spans="1:181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H37" s="1138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</row>
    <row r="38" spans="1:181">
      <c r="A38" s="1169">
        <v>2361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H38" s="1138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</row>
    <row r="39" spans="1:181">
      <c r="A39" s="1169">
        <v>2920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1">
      <c r="A40" s="1169">
        <v>3074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>
        <v>10118</v>
      </c>
      <c r="K40" s="1142">
        <v>121416</v>
      </c>
    </row>
    <row r="41" spans="1:181">
      <c r="A41" s="1169">
        <v>2359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1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1">
      <c r="A43" s="1172">
        <v>2373</v>
      </c>
      <c r="B43" s="1158" t="s">
        <v>153</v>
      </c>
      <c r="C43" s="1143"/>
      <c r="D43" s="1154">
        <v>6785</v>
      </c>
      <c r="E43" s="1145">
        <v>81420</v>
      </c>
      <c r="F43" s="1168"/>
      <c r="G43" s="1144">
        <v>8193</v>
      </c>
      <c r="H43" s="1154">
        <v>98316</v>
      </c>
      <c r="I43" s="1168"/>
      <c r="J43" s="1154">
        <v>9213</v>
      </c>
      <c r="K43" s="1145">
        <v>110556</v>
      </c>
    </row>
    <row r="44" spans="1:181">
      <c r="B44" s="1137"/>
    </row>
    <row r="45" spans="1:181">
      <c r="A45" s="1170" t="s">
        <v>181</v>
      </c>
      <c r="B45" s="1137"/>
    </row>
    <row r="46" spans="1:181">
      <c r="A46" s="1170" t="s">
        <v>173</v>
      </c>
      <c r="B46" s="1137"/>
    </row>
    <row r="47" spans="1:181">
      <c r="A47" s="1177" t="s">
        <v>169</v>
      </c>
      <c r="B47" s="1137"/>
    </row>
    <row r="48" spans="1:181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200">
        <v>39335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B56" s="1137"/>
    </row>
    <row r="57" spans="1:10">
      <c r="B57" s="1137"/>
    </row>
    <row r="58" spans="1:10">
      <c r="B58" s="1137"/>
    </row>
    <row r="59" spans="1:10">
      <c r="B59" s="1137"/>
    </row>
    <row r="60" spans="1:10">
      <c r="B60" s="1137"/>
    </row>
    <row r="61" spans="1:10">
      <c r="B61" s="1137"/>
    </row>
    <row r="62" spans="1:10">
      <c r="B62" s="1137"/>
    </row>
    <row r="63" spans="1:10">
      <c r="B63" s="1137"/>
    </row>
    <row r="64" spans="1:10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  <row r="135" spans="2:2">
      <c r="B135" s="1137"/>
    </row>
    <row r="136" spans="2:2">
      <c r="B136" s="1137"/>
    </row>
    <row r="137" spans="2:2">
      <c r="B137" s="1137"/>
    </row>
    <row r="138" spans="2:2">
      <c r="B138" s="1137"/>
    </row>
    <row r="139" spans="2:2">
      <c r="B139" s="1137"/>
    </row>
    <row r="140" spans="2:2">
      <c r="B140" s="1137"/>
    </row>
    <row r="141" spans="2:2">
      <c r="B141" s="1137"/>
    </row>
    <row r="142" spans="2:2">
      <c r="B142" s="1137"/>
    </row>
    <row r="143" spans="2:2">
      <c r="B143" s="1137"/>
    </row>
    <row r="144" spans="2:2">
      <c r="B144" s="1137"/>
    </row>
    <row r="145" spans="2:2">
      <c r="B145" s="1137"/>
    </row>
    <row r="146" spans="2:2">
      <c r="B146" s="1137"/>
    </row>
    <row r="147" spans="2:2">
      <c r="B147" s="1137"/>
    </row>
    <row r="148" spans="2:2">
      <c r="B148" s="1137"/>
    </row>
    <row r="149" spans="2:2">
      <c r="B149" s="1137"/>
    </row>
    <row r="150" spans="2:2">
      <c r="B150" s="1137"/>
    </row>
    <row r="151" spans="2:2">
      <c r="B151" s="1137"/>
    </row>
    <row r="152" spans="2:2">
      <c r="B152" s="1137"/>
    </row>
    <row r="153" spans="2:2">
      <c r="B153" s="1137"/>
    </row>
    <row r="154" spans="2:2">
      <c r="B154" s="1137"/>
    </row>
    <row r="155" spans="2:2">
      <c r="B155" s="1137"/>
    </row>
    <row r="156" spans="2:2">
      <c r="B156" s="1137"/>
    </row>
    <row r="157" spans="2:2">
      <c r="B157" s="1137"/>
    </row>
    <row r="158" spans="2:2">
      <c r="B158" s="1137"/>
    </row>
    <row r="159" spans="2:2">
      <c r="B159" s="1137"/>
    </row>
    <row r="160" spans="2:2">
      <c r="B160" s="1137"/>
    </row>
    <row r="161" spans="2:2">
      <c r="B161" s="1137"/>
    </row>
    <row r="162" spans="2:2">
      <c r="B162" s="1137"/>
    </row>
  </sheetData>
  <phoneticPr fontId="26" type="noConversion"/>
  <pageMargins left="0.75" right="0.75" top="1" bottom="1" header="0.5" footer="0.5"/>
  <pageSetup orientation="portrait" r:id="rId1"/>
  <headerFooter alignWithMargins="0">
    <oddHeader>&amp;CCalifornia State University, Northridge
Salary Schedule Effective July 1, 2007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34"/>
  <sheetViews>
    <sheetView workbookViewId="0">
      <selection activeCell="N28" sqref="N28"/>
    </sheetView>
  </sheetViews>
  <sheetFormatPr defaultRowHeight="12.75"/>
  <cols>
    <col min="1" max="1" width="9.7109375" style="1170" customWidth="1"/>
    <col min="2" max="2" width="14.8554687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1" s="1136" customFormat="1" ht="28.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>
      <c r="A2" s="1180" t="s">
        <v>166</v>
      </c>
      <c r="B2" s="1151"/>
      <c r="C2" s="1148"/>
      <c r="D2" s="1150" t="s">
        <v>176</v>
      </c>
      <c r="E2" s="1150"/>
      <c r="F2" s="1149"/>
      <c r="G2" s="1150"/>
      <c r="H2" s="1150"/>
      <c r="I2" s="1149"/>
      <c r="J2" s="1150"/>
      <c r="K2" s="1152"/>
    </row>
    <row r="3" spans="1:181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62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>
        <v>2482</v>
      </c>
      <c r="B6" s="1157" t="s">
        <v>155</v>
      </c>
      <c r="C6" s="1140"/>
      <c r="D6" s="1153">
        <v>4060</v>
      </c>
      <c r="E6" s="1142">
        <v>48720</v>
      </c>
      <c r="F6" s="1146"/>
      <c r="G6" s="1141">
        <v>5118</v>
      </c>
      <c r="H6" s="1153">
        <v>61416</v>
      </c>
      <c r="I6" s="1146"/>
      <c r="J6" s="1153">
        <v>9838</v>
      </c>
      <c r="K6" s="1142">
        <v>118056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1">
      <c r="A9" s="1169" t="s">
        <v>4</v>
      </c>
      <c r="B9" s="1157"/>
      <c r="C9" s="1140"/>
      <c r="D9" s="1153"/>
      <c r="E9" s="1142"/>
      <c r="F9" s="1146"/>
      <c r="G9" s="1141"/>
      <c r="H9" s="1153"/>
      <c r="I9" s="1146"/>
      <c r="J9" s="1153"/>
      <c r="K9" s="1142"/>
      <c r="L9" s="1138"/>
      <c r="M9" s="1138"/>
      <c r="N9" s="1138"/>
      <c r="O9" s="1138"/>
      <c r="P9" s="1138"/>
      <c r="Q9" s="1138"/>
      <c r="R9" s="1138"/>
      <c r="S9" s="1138"/>
      <c r="T9" s="1138"/>
      <c r="U9" s="1138"/>
      <c r="V9" s="1138"/>
      <c r="W9" s="1138"/>
      <c r="X9" s="1138"/>
      <c r="Y9" s="1138"/>
      <c r="Z9" s="1138"/>
      <c r="AA9" s="1138"/>
      <c r="AB9" s="1138"/>
      <c r="AC9" s="1138"/>
      <c r="AD9" s="1138"/>
      <c r="AE9" s="1138"/>
      <c r="AF9" s="1138"/>
      <c r="AG9" s="1138"/>
      <c r="AH9" s="1138"/>
      <c r="AI9" s="1138"/>
      <c r="AJ9" s="1138"/>
      <c r="AK9" s="1138"/>
      <c r="AL9" s="1138"/>
      <c r="AM9" s="1138"/>
      <c r="AN9" s="1138"/>
      <c r="AO9" s="1138"/>
      <c r="AP9" s="1138"/>
      <c r="AQ9" s="1138"/>
      <c r="AR9" s="1138"/>
      <c r="AS9" s="1138"/>
      <c r="AT9" s="1138"/>
      <c r="AU9" s="1138"/>
      <c r="AV9" s="1138"/>
      <c r="AW9" s="1138"/>
      <c r="AX9" s="1138"/>
      <c r="AY9" s="1138"/>
      <c r="AZ9" s="1138"/>
      <c r="BA9" s="1138"/>
      <c r="BB9" s="1138"/>
      <c r="BC9" s="1138"/>
      <c r="BD9" s="1138"/>
      <c r="BE9" s="1138"/>
      <c r="BF9" s="1138"/>
      <c r="BG9" s="1138"/>
      <c r="BH9" s="1138"/>
      <c r="BI9" s="1138"/>
      <c r="BJ9" s="1138"/>
      <c r="BK9" s="1138"/>
      <c r="BL9" s="1138"/>
      <c r="BM9" s="1138"/>
      <c r="BN9" s="1138"/>
      <c r="BO9" s="1138"/>
      <c r="BP9" s="1138"/>
      <c r="BQ9" s="1138"/>
      <c r="BR9" s="1138"/>
      <c r="BS9" s="1138"/>
      <c r="BT9" s="1138"/>
      <c r="BU9" s="1138"/>
      <c r="BV9" s="1138"/>
      <c r="BW9" s="1138"/>
      <c r="BX9" s="1138"/>
      <c r="BY9" s="1138"/>
      <c r="BZ9" s="1138"/>
      <c r="CA9" s="1138"/>
      <c r="CB9" s="1138"/>
      <c r="CC9" s="1138"/>
      <c r="CD9" s="1138"/>
      <c r="CE9" s="1138"/>
      <c r="CF9" s="1138"/>
      <c r="CG9" s="1138"/>
      <c r="CH9" s="1138"/>
      <c r="CI9" s="1138"/>
      <c r="CJ9" s="1138"/>
      <c r="CK9" s="1138"/>
      <c r="CL9" s="1138"/>
      <c r="CM9" s="1138"/>
      <c r="CN9" s="1138"/>
      <c r="CO9" s="1138"/>
      <c r="CP9" s="1138"/>
      <c r="CQ9" s="1138"/>
      <c r="CR9" s="1138"/>
      <c r="CS9" s="1138"/>
      <c r="CT9" s="1138"/>
      <c r="CU9" s="1138"/>
      <c r="CV9" s="1138"/>
      <c r="CW9" s="1138"/>
      <c r="CX9" s="1138"/>
      <c r="CY9" s="1138"/>
      <c r="CZ9" s="1138"/>
      <c r="DA9" s="1138"/>
      <c r="DB9" s="1138"/>
      <c r="DC9" s="1138"/>
      <c r="DD9" s="1138"/>
      <c r="DE9" s="1138"/>
      <c r="DF9" s="1138"/>
      <c r="DG9" s="1138"/>
      <c r="DH9" s="1138"/>
      <c r="DI9" s="1138"/>
      <c r="DJ9" s="1138"/>
      <c r="DK9" s="1138"/>
      <c r="DL9" s="1138"/>
      <c r="DM9" s="1138"/>
      <c r="DN9" s="1138"/>
      <c r="DO9" s="1138"/>
      <c r="DP9" s="1138"/>
      <c r="DQ9" s="1138"/>
      <c r="DR9" s="1138"/>
      <c r="DS9" s="1138"/>
      <c r="DT9" s="1138"/>
      <c r="DU9" s="1138"/>
      <c r="DV9" s="1138"/>
      <c r="DW9" s="1138"/>
      <c r="DX9" s="1138"/>
      <c r="DY9" s="1138"/>
      <c r="DZ9" s="1138"/>
      <c r="EA9" s="1138"/>
      <c r="EB9" s="1138"/>
      <c r="EC9" s="1138"/>
      <c r="ED9" s="1138"/>
      <c r="EE9" s="1138"/>
      <c r="EF9" s="1138"/>
      <c r="EG9" s="1138"/>
      <c r="EH9" s="1138"/>
      <c r="EI9" s="1138"/>
      <c r="EJ9" s="1138"/>
      <c r="EK9" s="1138"/>
      <c r="EL9" s="1138"/>
      <c r="EM9" s="1138"/>
      <c r="EN9" s="1138"/>
      <c r="EO9" s="1138"/>
      <c r="EP9" s="1138"/>
      <c r="EQ9" s="1138"/>
      <c r="ER9" s="1138"/>
      <c r="ES9" s="1138"/>
      <c r="ET9" s="1138"/>
      <c r="EU9" s="1138"/>
      <c r="EV9" s="1138"/>
      <c r="EW9" s="1138"/>
      <c r="EX9" s="1138"/>
      <c r="EY9" s="1138"/>
      <c r="EZ9" s="1138"/>
      <c r="FA9" s="1138"/>
      <c r="FB9" s="1138"/>
      <c r="FC9" s="1138"/>
      <c r="FD9" s="1138"/>
      <c r="FE9" s="1138"/>
      <c r="FF9" s="1138"/>
      <c r="FG9" s="1138"/>
      <c r="FH9" s="1138"/>
      <c r="FI9" s="1138"/>
      <c r="FJ9" s="1138"/>
      <c r="FK9" s="1138"/>
      <c r="FL9" s="1138"/>
      <c r="FM9" s="1138"/>
      <c r="FN9" s="1138"/>
      <c r="FO9" s="1138"/>
      <c r="FP9" s="1138"/>
      <c r="FQ9" s="1138"/>
      <c r="FR9" s="1138"/>
      <c r="FS9" s="1138"/>
      <c r="FT9" s="1138"/>
      <c r="FU9" s="1138"/>
      <c r="FV9" s="1138"/>
      <c r="FW9" s="1138"/>
      <c r="FX9" s="1138"/>
      <c r="FY9" s="1138"/>
    </row>
    <row r="10" spans="1:181">
      <c r="A10" s="1169">
        <v>2482</v>
      </c>
      <c r="B10" s="1157" t="s">
        <v>156</v>
      </c>
      <c r="C10" s="1140"/>
      <c r="D10" s="1153">
        <v>4662</v>
      </c>
      <c r="E10" s="1142">
        <v>55944</v>
      </c>
      <c r="F10" s="1146"/>
      <c r="G10" s="1141">
        <v>6471</v>
      </c>
      <c r="H10" s="1153">
        <v>77652</v>
      </c>
      <c r="I10" s="1146"/>
      <c r="J10" s="1153">
        <v>10805</v>
      </c>
      <c r="K10" s="1142">
        <v>129660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81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1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2482</v>
      </c>
      <c r="B14" s="1157" t="s">
        <v>163</v>
      </c>
      <c r="C14" s="1140"/>
      <c r="D14" s="1153">
        <v>5890</v>
      </c>
      <c r="E14" s="1142">
        <v>70680</v>
      </c>
      <c r="F14" s="1146"/>
      <c r="G14" s="1141">
        <v>7109</v>
      </c>
      <c r="H14" s="1153">
        <v>85308</v>
      </c>
      <c r="I14" s="1146"/>
      <c r="J14" s="1153">
        <v>11325</v>
      </c>
      <c r="K14" s="1142">
        <v>135900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B16" s="1137"/>
    </row>
    <row r="17" spans="1:11">
      <c r="A17" s="1170" t="s">
        <v>181</v>
      </c>
      <c r="B17" s="1137"/>
    </row>
    <row r="18" spans="1:11">
      <c r="A18" s="1170" t="s">
        <v>173</v>
      </c>
      <c r="B18" s="1137"/>
    </row>
    <row r="19" spans="1:11">
      <c r="A19" s="1177" t="s">
        <v>169</v>
      </c>
      <c r="B19" s="1137"/>
      <c r="K19" s="1135" t="s">
        <v>3</v>
      </c>
    </row>
    <row r="20" spans="1:11">
      <c r="A20" s="1170" t="s">
        <v>170</v>
      </c>
      <c r="B20" s="1137"/>
    </row>
    <row r="21" spans="1:11">
      <c r="A21" s="1174"/>
      <c r="B21" s="1137"/>
    </row>
    <row r="22" spans="1:11">
      <c r="A22" s="1170" t="s">
        <v>160</v>
      </c>
      <c r="B22" s="1137"/>
      <c r="J22" s="1175"/>
    </row>
    <row r="23" spans="1:11">
      <c r="A23" s="1170" t="s">
        <v>159</v>
      </c>
      <c r="B23" s="1137"/>
      <c r="J23" s="1176"/>
    </row>
    <row r="24" spans="1:11">
      <c r="A24" s="1200">
        <v>39335</v>
      </c>
      <c r="B24" s="1137"/>
    </row>
    <row r="25" spans="1:11">
      <c r="B25" s="1137"/>
    </row>
    <row r="26" spans="1:11">
      <c r="B26" s="1137"/>
    </row>
    <row r="27" spans="1:11">
      <c r="B27" s="1137"/>
    </row>
    <row r="28" spans="1:11">
      <c r="B28" s="1137"/>
    </row>
    <row r="29" spans="1:11">
      <c r="B29" s="1137"/>
    </row>
    <row r="30" spans="1:11">
      <c r="B30" s="1137"/>
    </row>
    <row r="31" spans="1:11">
      <c r="B31" s="1137"/>
    </row>
    <row r="32" spans="1:11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honeticPr fontId="26" type="noConversion"/>
  <pageMargins left="0.75" right="0.75" top="1" bottom="1" header="0.5" footer="0.5"/>
  <pageSetup orientation="portrait" r:id="rId1"/>
  <headerFooter alignWithMargins="0">
    <oddHeader>&amp;CCalifornia State University, Northridge
Salary Schedule Effective July 1, 2007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34"/>
  <sheetViews>
    <sheetView workbookViewId="0">
      <selection activeCell="N27" sqref="N27"/>
    </sheetView>
  </sheetViews>
  <sheetFormatPr defaultRowHeight="12.75"/>
  <cols>
    <col min="1" max="1" width="9.7109375" style="1170" customWidth="1"/>
    <col min="2" max="2" width="14.285156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1" s="1136" customFormat="1" ht="28.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>
      <c r="A2" s="1180" t="s">
        <v>166</v>
      </c>
      <c r="B2" s="1151"/>
      <c r="C2" s="1148"/>
      <c r="D2" s="1150" t="s">
        <v>177</v>
      </c>
      <c r="E2" s="1150"/>
      <c r="F2" s="1149"/>
      <c r="G2" s="1150"/>
      <c r="H2" s="1150"/>
      <c r="I2" s="1149"/>
      <c r="J2" s="1150"/>
      <c r="K2" s="1152"/>
    </row>
    <row r="3" spans="1:181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>
        <v>2481</v>
      </c>
      <c r="B6" s="1157" t="s">
        <v>155</v>
      </c>
      <c r="C6" s="1140"/>
      <c r="D6" s="1153">
        <v>4662</v>
      </c>
      <c r="E6" s="1142">
        <v>55944</v>
      </c>
      <c r="F6" s="1146"/>
      <c r="G6" s="1141">
        <v>5890</v>
      </c>
      <c r="H6" s="1153">
        <v>70680</v>
      </c>
      <c r="I6" s="1146"/>
      <c r="J6" s="1153">
        <v>11325</v>
      </c>
      <c r="K6" s="1142">
        <v>135900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1" s="1138" customFormat="1">
      <c r="A9" s="1169" t="s">
        <v>4</v>
      </c>
      <c r="B9" s="1191"/>
      <c r="C9" s="1140"/>
      <c r="D9" s="1182"/>
      <c r="E9" s="1192"/>
      <c r="F9" s="1146"/>
      <c r="G9" s="1193"/>
      <c r="H9" s="1182"/>
      <c r="I9" s="1146"/>
      <c r="J9" s="1182"/>
      <c r="K9" s="1192"/>
    </row>
    <row r="10" spans="1:181" s="1138" customFormat="1">
      <c r="A10" s="1169">
        <v>2481</v>
      </c>
      <c r="B10" s="1191" t="s">
        <v>156</v>
      </c>
      <c r="C10" s="1140"/>
      <c r="D10" s="1182">
        <v>5360</v>
      </c>
      <c r="E10" s="1192">
        <v>64320</v>
      </c>
      <c r="F10" s="1146"/>
      <c r="G10" s="1193">
        <v>7456</v>
      </c>
      <c r="H10" s="1182">
        <v>89472</v>
      </c>
      <c r="I10" s="1146"/>
      <c r="J10" s="1182">
        <v>12441</v>
      </c>
      <c r="K10" s="1192">
        <v>149292</v>
      </c>
    </row>
    <row r="11" spans="1:181" s="1138" customFormat="1">
      <c r="A11" s="1169"/>
      <c r="B11" s="1191"/>
      <c r="C11" s="1140"/>
      <c r="D11" s="1182"/>
      <c r="E11" s="1192"/>
      <c r="F11" s="1146"/>
      <c r="G11" s="1193"/>
      <c r="H11" s="1182"/>
      <c r="I11" s="1146"/>
      <c r="J11" s="1182"/>
      <c r="K11" s="1192"/>
    </row>
    <row r="12" spans="1:181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1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2481</v>
      </c>
      <c r="B14" s="1157" t="s">
        <v>163</v>
      </c>
      <c r="C14" s="1140"/>
      <c r="D14" s="1153">
        <v>6785</v>
      </c>
      <c r="E14" s="1142">
        <v>81420</v>
      </c>
      <c r="F14" s="1146"/>
      <c r="G14" s="1141">
        <v>8193</v>
      </c>
      <c r="H14" s="1153">
        <v>98316</v>
      </c>
      <c r="I14" s="1146"/>
      <c r="J14" s="1153">
        <v>13034</v>
      </c>
      <c r="K14" s="1142">
        <v>156408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B16" s="1137"/>
    </row>
    <row r="17" spans="1:10">
      <c r="A17" s="1170" t="s">
        <v>181</v>
      </c>
      <c r="B17" s="1137"/>
    </row>
    <row r="18" spans="1:10">
      <c r="A18" s="1170" t="s">
        <v>173</v>
      </c>
      <c r="B18" s="1137"/>
    </row>
    <row r="19" spans="1:10">
      <c r="A19" s="1177" t="s">
        <v>169</v>
      </c>
      <c r="B19" s="1137"/>
    </row>
    <row r="20" spans="1:10">
      <c r="A20" s="1170" t="s">
        <v>170</v>
      </c>
      <c r="B20" s="1137"/>
    </row>
    <row r="21" spans="1:10">
      <c r="A21" s="1174"/>
      <c r="B21" s="1137"/>
    </row>
    <row r="22" spans="1:10">
      <c r="A22" s="1170" t="s">
        <v>160</v>
      </c>
      <c r="B22" s="1137"/>
      <c r="J22" s="1175"/>
    </row>
    <row r="23" spans="1:10">
      <c r="A23" s="1170" t="s">
        <v>159</v>
      </c>
      <c r="B23" s="1137"/>
      <c r="J23" s="1176"/>
    </row>
    <row r="24" spans="1:10">
      <c r="A24" s="1200">
        <v>39335</v>
      </c>
      <c r="B24" s="1137"/>
    </row>
    <row r="25" spans="1:10">
      <c r="B25" s="1137"/>
    </row>
    <row r="26" spans="1:10">
      <c r="B26" s="1137"/>
    </row>
    <row r="27" spans="1:10">
      <c r="B27" s="1137"/>
    </row>
    <row r="28" spans="1:10">
      <c r="B28" s="1137"/>
    </row>
    <row r="29" spans="1:10">
      <c r="B29" s="1137"/>
    </row>
    <row r="30" spans="1:10">
      <c r="B30" s="1137"/>
    </row>
    <row r="31" spans="1:10">
      <c r="B31" s="1137"/>
    </row>
    <row r="32" spans="1:10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honeticPr fontId="26" type="noConversion"/>
  <pageMargins left="0.75" right="0.75" top="1" bottom="1" header="0.5" footer="0.5"/>
  <pageSetup orientation="portrait" r:id="rId1"/>
  <headerFooter alignWithMargins="0">
    <oddHeader>&amp;CCalifornia State University, Northridge
Salary Schedule Effective July 1, 2007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492"/>
  <sheetViews>
    <sheetView workbookViewId="0">
      <selection activeCell="N30" sqref="N30"/>
    </sheetView>
  </sheetViews>
  <sheetFormatPr defaultRowHeight="12.75"/>
  <cols>
    <col min="1" max="1" width="9.5703125" style="1170" customWidth="1"/>
    <col min="2" max="2" width="16" style="1134" customWidth="1"/>
    <col min="3" max="3" width="1.140625" style="1138" customWidth="1"/>
    <col min="4" max="4" width="9.140625" style="1135"/>
    <col min="5" max="5" width="10" style="1135" customWidth="1"/>
    <col min="6" max="6" width="1" customWidth="1"/>
    <col min="7" max="7" width="9.5703125" style="1135" customWidth="1"/>
    <col min="8" max="8" width="11.7109375" style="1135" customWidth="1"/>
    <col min="9" max="9" width="1.140625" customWidth="1"/>
    <col min="10" max="10" width="9" style="1135" customWidth="1"/>
    <col min="11" max="11" width="10.42578125" style="1135" customWidth="1"/>
  </cols>
  <sheetData>
    <row r="1" spans="1:182" s="1138" customFormat="1">
      <c r="A1" s="1170"/>
      <c r="B1" s="1137"/>
      <c r="D1" s="1139"/>
      <c r="E1" s="1139"/>
      <c r="G1" s="1139"/>
      <c r="H1" s="1139"/>
      <c r="J1" s="1139"/>
      <c r="K1" s="1139"/>
    </row>
    <row r="2" spans="1:182" s="1137" customFormat="1">
      <c r="A2" s="1180" t="s">
        <v>165</v>
      </c>
      <c r="B2" s="1151"/>
      <c r="C2" s="1148"/>
      <c r="D2" s="1150" t="s">
        <v>172</v>
      </c>
      <c r="E2" s="1150"/>
      <c r="F2" s="1149"/>
      <c r="G2" s="1150"/>
      <c r="H2" s="1150"/>
      <c r="I2" s="1149"/>
      <c r="J2" s="1179"/>
      <c r="K2" s="1152"/>
    </row>
    <row r="3" spans="1:182" s="1137" customFormat="1">
      <c r="A3" s="1171" t="s">
        <v>164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2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2">
      <c r="A5" s="1169" t="s">
        <v>0</v>
      </c>
      <c r="B5" s="1156"/>
      <c r="C5" s="1140"/>
      <c r="D5" s="1153">
        <v>2734</v>
      </c>
      <c r="E5" s="1142">
        <v>32808</v>
      </c>
      <c r="F5" s="1146"/>
      <c r="G5" s="1141">
        <v>2975</v>
      </c>
      <c r="H5" s="1153">
        <v>35700</v>
      </c>
      <c r="I5" s="1146"/>
      <c r="J5" s="1153">
        <v>3168</v>
      </c>
      <c r="K5" s="1142">
        <v>38016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  <c r="FZ5" s="1138"/>
    </row>
    <row r="6" spans="1:182">
      <c r="A6" s="1169"/>
      <c r="B6" s="1157"/>
      <c r="C6" s="1140"/>
      <c r="D6" s="1153"/>
      <c r="E6" s="1142"/>
      <c r="F6" s="1146"/>
      <c r="G6" s="1141"/>
      <c r="H6" s="1153"/>
      <c r="I6" s="1146"/>
      <c r="J6" s="1182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  <c r="FZ6" s="1138"/>
    </row>
    <row r="7" spans="1:182">
      <c r="A7" s="1169">
        <v>2360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  <c r="FZ7" s="1138"/>
    </row>
    <row r="8" spans="1:182">
      <c r="A8" s="1169">
        <v>2358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  <c r="FZ8" s="1138"/>
    </row>
    <row r="9" spans="1:182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2">
      <c r="A10" s="1169" t="s">
        <v>1</v>
      </c>
      <c r="B10" s="1157"/>
      <c r="C10" s="1140"/>
      <c r="D10" s="1153">
        <v>3235</v>
      </c>
      <c r="E10" s="1142">
        <v>38820</v>
      </c>
      <c r="F10" s="1146"/>
      <c r="G10" s="1141">
        <v>3876</v>
      </c>
      <c r="H10" s="1153">
        <v>46512</v>
      </c>
      <c r="I10" s="1146"/>
      <c r="J10" s="1153">
        <v>4352</v>
      </c>
      <c r="K10" s="1142">
        <v>52224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  <c r="FZ10" s="1138"/>
    </row>
    <row r="11" spans="1:182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  <c r="FZ11" s="1138"/>
    </row>
    <row r="12" spans="1:182">
      <c r="A12" s="1169">
        <v>2360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  <c r="FZ12" s="1138"/>
    </row>
    <row r="13" spans="1:182">
      <c r="A13" s="1169">
        <v>2919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</row>
    <row r="14" spans="1:182">
      <c r="A14" s="1169">
        <v>2358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</row>
    <row r="15" spans="1:182" ht="9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  <c r="FZ15" s="1138"/>
    </row>
    <row r="16" spans="1:182">
      <c r="A16" s="1169">
        <v>2384</v>
      </c>
      <c r="B16" s="1157" t="s">
        <v>144</v>
      </c>
      <c r="C16" s="1140"/>
      <c r="D16" s="1153">
        <v>3235</v>
      </c>
      <c r="E16" s="1142">
        <v>38820</v>
      </c>
      <c r="F16" s="1146"/>
      <c r="G16" s="1141">
        <v>3876</v>
      </c>
      <c r="H16" s="1153">
        <v>46512</v>
      </c>
      <c r="I16" s="1146"/>
      <c r="J16" s="1153">
        <v>4352</v>
      </c>
      <c r="K16" s="1142">
        <v>52224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  <c r="FZ16" s="1138"/>
    </row>
    <row r="17" spans="1:182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  <c r="L17" s="1178"/>
    </row>
    <row r="18" spans="1:182">
      <c r="A18" s="1169" t="s">
        <v>2</v>
      </c>
      <c r="B18" s="1157"/>
      <c r="C18" s="1140"/>
      <c r="D18" s="1153">
        <v>3876</v>
      </c>
      <c r="E18" s="1142">
        <v>46512</v>
      </c>
      <c r="F18" s="1146"/>
      <c r="G18" s="1141">
        <v>4886</v>
      </c>
      <c r="H18" s="1153">
        <v>58632</v>
      </c>
      <c r="I18" s="1146"/>
      <c r="J18" s="1153">
        <v>7288</v>
      </c>
      <c r="K18" s="1142">
        <v>87456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  <c r="FZ18" s="1138"/>
    </row>
    <row r="19" spans="1:182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  <c r="FZ19" s="1138"/>
    </row>
    <row r="20" spans="1:182">
      <c r="A20" s="1169">
        <v>2360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  <c r="FZ20" s="1138"/>
    </row>
    <row r="21" spans="1:182">
      <c r="A21" s="1169">
        <v>2919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  <c r="FZ21" s="1138"/>
    </row>
    <row r="22" spans="1:182">
      <c r="A22" s="1169">
        <v>3071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/>
      <c r="K22" s="1142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  <c r="FZ22" s="1138"/>
    </row>
    <row r="23" spans="1:182">
      <c r="A23" s="1169">
        <v>2358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  <c r="FZ23" s="1138"/>
    </row>
    <row r="24" spans="1:182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  <c r="FZ24" s="1138"/>
    </row>
    <row r="25" spans="1:182">
      <c r="A25" s="1169">
        <v>2381</v>
      </c>
      <c r="B25" s="1157" t="s">
        <v>146</v>
      </c>
      <c r="C25" s="1140"/>
      <c r="D25" s="1153">
        <v>3537</v>
      </c>
      <c r="E25" s="1142">
        <v>42444</v>
      </c>
      <c r="F25" s="1146"/>
      <c r="G25" s="1141">
        <v>4886</v>
      </c>
      <c r="H25" s="1153">
        <v>58632</v>
      </c>
      <c r="I25" s="1146"/>
      <c r="J25" s="1153">
        <v>6632</v>
      </c>
      <c r="K25" s="1142">
        <v>79584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  <c r="FZ25" s="1138"/>
    </row>
    <row r="26" spans="1:182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2">
      <c r="A27" s="1169" t="s">
        <v>4</v>
      </c>
      <c r="B27" s="1157"/>
      <c r="C27" s="1140"/>
      <c r="D27" s="1153">
        <v>4451</v>
      </c>
      <c r="E27" s="1142">
        <v>53412</v>
      </c>
      <c r="F27" s="1146"/>
      <c r="G27" s="1141">
        <v>6178</v>
      </c>
      <c r="H27" s="1153">
        <v>74136</v>
      </c>
      <c r="I27" s="1146"/>
      <c r="J27" s="1153">
        <v>8008</v>
      </c>
      <c r="K27" s="1142">
        <v>96096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  <c r="FZ27" s="1138"/>
    </row>
    <row r="28" spans="1:182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  <c r="FZ28" s="1138"/>
    </row>
    <row r="29" spans="1:182">
      <c r="A29" s="1169">
        <v>2360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  <c r="FZ29" s="1138"/>
    </row>
    <row r="30" spans="1:182">
      <c r="A30" s="1169">
        <v>2919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  <c r="FZ30" s="1138"/>
    </row>
    <row r="31" spans="1:182">
      <c r="A31" s="1169">
        <v>3073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/>
      <c r="K31" s="1142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  <c r="FZ31" s="1138"/>
    </row>
    <row r="32" spans="1:182">
      <c r="A32" s="1169">
        <v>2358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  <c r="FZ32" s="1138"/>
    </row>
    <row r="33" spans="1:182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2">
      <c r="A34" s="1172">
        <v>2378</v>
      </c>
      <c r="B34" s="1158" t="s">
        <v>149</v>
      </c>
      <c r="C34" s="1143"/>
      <c r="D34" s="1154">
        <v>4451</v>
      </c>
      <c r="E34" s="1145">
        <v>53412</v>
      </c>
      <c r="F34" s="1168"/>
      <c r="G34" s="1144">
        <v>6178</v>
      </c>
      <c r="H34" s="1154">
        <v>74136</v>
      </c>
      <c r="I34" s="1168"/>
      <c r="J34" s="1154">
        <v>7288</v>
      </c>
      <c r="K34" s="1145">
        <v>87456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  <c r="FZ34" s="1138"/>
    </row>
    <row r="35" spans="1:182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2">
      <c r="A36" s="1169" t="s">
        <v>5</v>
      </c>
      <c r="B36" s="1157"/>
      <c r="C36" s="1140"/>
      <c r="D36" s="1153">
        <v>5624</v>
      </c>
      <c r="E36" s="1142">
        <v>67488</v>
      </c>
      <c r="F36" s="1146"/>
      <c r="G36" s="1141">
        <v>6787</v>
      </c>
      <c r="H36" s="1153">
        <v>81444</v>
      </c>
      <c r="I36" s="1146"/>
      <c r="J36" s="1153">
        <v>8392</v>
      </c>
      <c r="K36" s="1142">
        <v>100704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  <c r="FZ36" s="1138"/>
    </row>
    <row r="37" spans="1:182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  <c r="FZ37" s="1138"/>
    </row>
    <row r="38" spans="1:182">
      <c r="A38" s="1169">
        <v>2360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  <c r="FZ38" s="1138"/>
    </row>
    <row r="39" spans="1:182">
      <c r="A39" s="1169">
        <v>2919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2">
      <c r="A40" s="1169">
        <v>3075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/>
      <c r="K40" s="1142"/>
    </row>
    <row r="41" spans="1:182">
      <c r="A41" s="1169">
        <v>2358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2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2">
      <c r="A43" s="1172">
        <v>2375</v>
      </c>
      <c r="B43" s="1158" t="s">
        <v>153</v>
      </c>
      <c r="C43" s="1143"/>
      <c r="D43" s="1154">
        <v>5624</v>
      </c>
      <c r="E43" s="1145">
        <v>67488</v>
      </c>
      <c r="F43" s="1168"/>
      <c r="G43" s="1144">
        <v>6787</v>
      </c>
      <c r="H43" s="1154">
        <v>81444</v>
      </c>
      <c r="I43" s="1168"/>
      <c r="J43" s="1154">
        <v>7646</v>
      </c>
      <c r="K43" s="1145">
        <v>91752</v>
      </c>
    </row>
    <row r="44" spans="1:182">
      <c r="B44" s="1137"/>
    </row>
    <row r="45" spans="1:182">
      <c r="A45" s="1170" t="s">
        <v>180</v>
      </c>
      <c r="B45" s="1137"/>
      <c r="K45" s="1135" t="s">
        <v>3</v>
      </c>
    </row>
    <row r="46" spans="1:182">
      <c r="A46" s="1170" t="s">
        <v>173</v>
      </c>
      <c r="B46" s="1137"/>
    </row>
    <row r="47" spans="1:182">
      <c r="A47" s="1177" t="s">
        <v>169</v>
      </c>
      <c r="B47" s="1137"/>
    </row>
    <row r="48" spans="1:182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173">
        <v>39237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A56" s="1190"/>
      <c r="B56" s="1137"/>
    </row>
    <row r="57" spans="1:10">
      <c r="A57" s="1190"/>
      <c r="B57" s="1137"/>
    </row>
    <row r="58" spans="1:10">
      <c r="A58" s="1190"/>
      <c r="B58" s="1137"/>
    </row>
    <row r="59" spans="1:10">
      <c r="A59" s="1190"/>
      <c r="B59" s="1137"/>
    </row>
    <row r="60" spans="1:10">
      <c r="A60" s="1190"/>
      <c r="B60" s="1137"/>
    </row>
    <row r="61" spans="1:10">
      <c r="A61" s="1190"/>
      <c r="B61" s="1137"/>
    </row>
    <row r="62" spans="1:10">
      <c r="A62" s="1190"/>
      <c r="B62" s="1137"/>
    </row>
    <row r="63" spans="1:10">
      <c r="A63" s="1190"/>
      <c r="B63" s="1137"/>
    </row>
    <row r="64" spans="1:10">
      <c r="A64" s="1190"/>
      <c r="B64" s="1137"/>
    </row>
    <row r="65" spans="1:2">
      <c r="A65" s="1190"/>
      <c r="B65" s="1137"/>
    </row>
    <row r="66" spans="1:2">
      <c r="A66" s="1190"/>
      <c r="B66" s="1137"/>
    </row>
    <row r="67" spans="1:2">
      <c r="A67" s="1190"/>
      <c r="B67" s="1137"/>
    </row>
    <row r="68" spans="1:2">
      <c r="A68" s="1190"/>
      <c r="B68" s="1137"/>
    </row>
    <row r="69" spans="1:2">
      <c r="A69" s="1190"/>
      <c r="B69" s="1137"/>
    </row>
    <row r="70" spans="1:2">
      <c r="A70" s="1190"/>
      <c r="B70" s="1137"/>
    </row>
    <row r="71" spans="1:2">
      <c r="A71" s="1190"/>
      <c r="B71" s="1137"/>
    </row>
    <row r="72" spans="1:2">
      <c r="A72" s="1190"/>
      <c r="B72" s="1137"/>
    </row>
    <row r="73" spans="1:2">
      <c r="A73" s="1190"/>
      <c r="B73" s="1137"/>
    </row>
    <row r="74" spans="1:2">
      <c r="A74" s="1190"/>
      <c r="B74" s="1137"/>
    </row>
    <row r="75" spans="1:2">
      <c r="A75" s="1190"/>
      <c r="B75" s="1137"/>
    </row>
    <row r="76" spans="1:2">
      <c r="A76" s="1190"/>
      <c r="B76" s="1137"/>
    </row>
    <row r="77" spans="1:2">
      <c r="A77" s="1190"/>
      <c r="B77" s="1137"/>
    </row>
    <row r="78" spans="1:2">
      <c r="A78" s="1190"/>
      <c r="B78" s="1137"/>
    </row>
    <row r="79" spans="1:2">
      <c r="A79" s="1190"/>
      <c r="B79" s="1137"/>
    </row>
    <row r="80" spans="1:2">
      <c r="A80" s="1190"/>
      <c r="B80" s="1137"/>
    </row>
    <row r="81" spans="1:2">
      <c r="A81" s="1190"/>
      <c r="B81" s="1137"/>
    </row>
    <row r="82" spans="1:2">
      <c r="A82" s="1190"/>
      <c r="B82" s="1137"/>
    </row>
    <row r="83" spans="1:2">
      <c r="A83" s="1190"/>
      <c r="B83" s="1137"/>
    </row>
    <row r="84" spans="1:2">
      <c r="A84" s="1190"/>
      <c r="B84" s="1137"/>
    </row>
    <row r="85" spans="1:2">
      <c r="A85" s="1190"/>
      <c r="B85" s="1137"/>
    </row>
    <row r="86" spans="1:2">
      <c r="A86" s="1190"/>
      <c r="B86" s="1137"/>
    </row>
    <row r="87" spans="1:2">
      <c r="A87" s="1190"/>
      <c r="B87" s="1137"/>
    </row>
    <row r="88" spans="1:2">
      <c r="A88" s="1190"/>
      <c r="B88" s="1137"/>
    </row>
    <row r="89" spans="1:2">
      <c r="A89" s="1190"/>
      <c r="B89" s="1137"/>
    </row>
    <row r="90" spans="1:2">
      <c r="A90" s="1190"/>
      <c r="B90" s="1137"/>
    </row>
    <row r="91" spans="1:2">
      <c r="A91" s="1190"/>
      <c r="B91" s="1137"/>
    </row>
    <row r="92" spans="1:2">
      <c r="A92" s="1190"/>
      <c r="B92" s="1137"/>
    </row>
    <row r="93" spans="1:2">
      <c r="A93" s="1190"/>
      <c r="B93" s="1137"/>
    </row>
    <row r="94" spans="1:2">
      <c r="A94" s="1190"/>
      <c r="B94" s="1137"/>
    </row>
    <row r="95" spans="1:2">
      <c r="A95" s="1190"/>
      <c r="B95" s="1137"/>
    </row>
    <row r="96" spans="1:2">
      <c r="A96" s="1190"/>
      <c r="B96" s="1137"/>
    </row>
    <row r="97" spans="1:2">
      <c r="A97" s="1190"/>
      <c r="B97" s="1137"/>
    </row>
    <row r="98" spans="1:2">
      <c r="A98" s="1190"/>
      <c r="B98" s="1137"/>
    </row>
    <row r="99" spans="1:2">
      <c r="A99" s="1190"/>
      <c r="B99" s="1137"/>
    </row>
    <row r="100" spans="1:2">
      <c r="A100" s="1190"/>
      <c r="B100" s="1137"/>
    </row>
    <row r="101" spans="1:2">
      <c r="A101" s="1190"/>
      <c r="B101" s="1137"/>
    </row>
    <row r="102" spans="1:2">
      <c r="A102" s="1190"/>
      <c r="B102" s="1137"/>
    </row>
    <row r="103" spans="1:2">
      <c r="A103" s="1190"/>
      <c r="B103" s="1137"/>
    </row>
    <row r="104" spans="1:2">
      <c r="A104" s="1190"/>
      <c r="B104" s="1137"/>
    </row>
    <row r="105" spans="1:2">
      <c r="A105" s="1190"/>
      <c r="B105" s="1137"/>
    </row>
    <row r="106" spans="1:2">
      <c r="A106" s="1190"/>
      <c r="B106" s="1137"/>
    </row>
    <row r="107" spans="1:2">
      <c r="A107" s="1190"/>
      <c r="B107" s="1137"/>
    </row>
    <row r="108" spans="1:2">
      <c r="A108" s="1190"/>
      <c r="B108" s="1137"/>
    </row>
    <row r="109" spans="1:2">
      <c r="A109" s="1190"/>
      <c r="B109" s="1137"/>
    </row>
    <row r="110" spans="1:2">
      <c r="A110" s="1190"/>
      <c r="B110" s="1137"/>
    </row>
    <row r="111" spans="1:2">
      <c r="A111" s="1190"/>
      <c r="B111" s="1137"/>
    </row>
    <row r="112" spans="1:2">
      <c r="A112" s="1190"/>
      <c r="B112" s="1137"/>
    </row>
    <row r="113" spans="1:2">
      <c r="A113" s="1190"/>
      <c r="B113" s="1137"/>
    </row>
    <row r="114" spans="1:2">
      <c r="A114" s="1190"/>
      <c r="B114" s="1137"/>
    </row>
    <row r="115" spans="1:2">
      <c r="A115" s="1190"/>
      <c r="B115" s="1137"/>
    </row>
    <row r="116" spans="1:2">
      <c r="A116" s="1190"/>
      <c r="B116" s="1137"/>
    </row>
    <row r="117" spans="1:2">
      <c r="A117" s="1190"/>
      <c r="B117" s="1137"/>
    </row>
    <row r="118" spans="1:2">
      <c r="A118" s="1190"/>
      <c r="B118" s="1137"/>
    </row>
    <row r="119" spans="1:2">
      <c r="A119" s="1190"/>
      <c r="B119" s="1137"/>
    </row>
    <row r="120" spans="1:2">
      <c r="A120" s="1190"/>
      <c r="B120" s="1137"/>
    </row>
    <row r="121" spans="1:2">
      <c r="A121" s="1190"/>
      <c r="B121" s="1137"/>
    </row>
    <row r="122" spans="1:2">
      <c r="A122" s="1190"/>
      <c r="B122" s="1137"/>
    </row>
    <row r="123" spans="1:2">
      <c r="A123" s="1190"/>
      <c r="B123" s="1137"/>
    </row>
    <row r="124" spans="1:2">
      <c r="A124" s="1190"/>
      <c r="B124" s="1137"/>
    </row>
    <row r="125" spans="1:2">
      <c r="A125" s="1190"/>
      <c r="B125" s="1137"/>
    </row>
    <row r="126" spans="1:2">
      <c r="A126" s="1190"/>
      <c r="B126" s="1137"/>
    </row>
    <row r="127" spans="1:2">
      <c r="A127" s="1190"/>
      <c r="B127" s="1137"/>
    </row>
    <row r="128" spans="1:2">
      <c r="A128" s="1190"/>
      <c r="B128" s="1137"/>
    </row>
    <row r="129" spans="1:2">
      <c r="A129" s="1190"/>
      <c r="B129" s="1137"/>
    </row>
    <row r="130" spans="1:2">
      <c r="A130" s="1190"/>
      <c r="B130" s="1137"/>
    </row>
    <row r="131" spans="1:2">
      <c r="A131" s="1190"/>
      <c r="B131" s="1137"/>
    </row>
    <row r="132" spans="1:2">
      <c r="A132" s="1190"/>
      <c r="B132" s="1137"/>
    </row>
    <row r="133" spans="1:2">
      <c r="A133" s="1190"/>
      <c r="B133" s="1137"/>
    </row>
    <row r="134" spans="1:2">
      <c r="A134" s="1190"/>
      <c r="B134" s="1137"/>
    </row>
    <row r="135" spans="1:2">
      <c r="A135" s="1190"/>
      <c r="B135" s="1137"/>
    </row>
    <row r="136" spans="1:2">
      <c r="A136" s="1190"/>
      <c r="B136" s="1137"/>
    </row>
    <row r="137" spans="1:2">
      <c r="A137" s="1190"/>
      <c r="B137" s="1137"/>
    </row>
    <row r="138" spans="1:2">
      <c r="A138" s="1190"/>
      <c r="B138" s="1137"/>
    </row>
    <row r="139" spans="1:2">
      <c r="A139" s="1190"/>
      <c r="B139" s="1137"/>
    </row>
    <row r="140" spans="1:2">
      <c r="A140" s="1190"/>
      <c r="B140" s="1137"/>
    </row>
    <row r="141" spans="1:2">
      <c r="A141" s="1190"/>
      <c r="B141" s="1137"/>
    </row>
    <row r="142" spans="1:2">
      <c r="A142" s="1190"/>
      <c r="B142" s="1137"/>
    </row>
    <row r="143" spans="1:2">
      <c r="A143" s="1190"/>
      <c r="B143" s="1137"/>
    </row>
    <row r="144" spans="1:2">
      <c r="A144" s="1190"/>
      <c r="B144" s="1137"/>
    </row>
    <row r="145" spans="1:2">
      <c r="A145" s="1190"/>
      <c r="B145" s="1137"/>
    </row>
    <row r="146" spans="1:2">
      <c r="A146" s="1190"/>
      <c r="B146" s="1137"/>
    </row>
    <row r="147" spans="1:2">
      <c r="A147" s="1190"/>
      <c r="B147" s="1137"/>
    </row>
    <row r="148" spans="1:2">
      <c r="A148" s="1190"/>
      <c r="B148" s="1137"/>
    </row>
    <row r="149" spans="1:2">
      <c r="A149" s="1190"/>
      <c r="B149" s="1137"/>
    </row>
    <row r="150" spans="1:2">
      <c r="A150" s="1190"/>
      <c r="B150" s="1137"/>
    </row>
    <row r="151" spans="1:2">
      <c r="A151" s="1190"/>
      <c r="B151" s="1137"/>
    </row>
    <row r="152" spans="1:2">
      <c r="A152" s="1190"/>
      <c r="B152" s="1137"/>
    </row>
    <row r="153" spans="1:2">
      <c r="A153" s="1190"/>
      <c r="B153" s="1137"/>
    </row>
    <row r="154" spans="1:2">
      <c r="A154" s="1190"/>
      <c r="B154" s="1137"/>
    </row>
    <row r="155" spans="1:2">
      <c r="A155" s="1190"/>
      <c r="B155" s="1137"/>
    </row>
    <row r="156" spans="1:2">
      <c r="A156" s="1190"/>
      <c r="B156" s="1137"/>
    </row>
    <row r="157" spans="1:2">
      <c r="A157" s="1190"/>
      <c r="B157" s="1137"/>
    </row>
    <row r="158" spans="1:2">
      <c r="A158" s="1190"/>
      <c r="B158" s="1137"/>
    </row>
    <row r="159" spans="1:2">
      <c r="A159" s="1190"/>
      <c r="B159" s="1137"/>
    </row>
    <row r="160" spans="1:2">
      <c r="A160" s="1190"/>
      <c r="B160" s="1137"/>
    </row>
    <row r="161" spans="1:11">
      <c r="A161" s="1190"/>
      <c r="B161" s="1137"/>
    </row>
    <row r="162" spans="1:11">
      <c r="A162" s="1190"/>
      <c r="B162" s="1137"/>
    </row>
    <row r="163" spans="1:11" s="1138" customFormat="1">
      <c r="A163" s="1190"/>
      <c r="B163" s="1137"/>
      <c r="D163" s="1139"/>
      <c r="E163" s="1139"/>
      <c r="G163" s="1139"/>
      <c r="H163" s="1139"/>
      <c r="J163" s="1139"/>
      <c r="K163" s="1139"/>
    </row>
    <row r="164" spans="1:11" s="1138" customFormat="1">
      <c r="A164" s="1190"/>
      <c r="B164" s="1137"/>
      <c r="D164" s="1139"/>
      <c r="E164" s="1139"/>
      <c r="G164" s="1139"/>
      <c r="H164" s="1139"/>
      <c r="J164" s="1139"/>
      <c r="K164" s="1139"/>
    </row>
    <row r="165" spans="1:11" s="1138" customFormat="1">
      <c r="A165" s="1190"/>
      <c r="B165" s="1137"/>
      <c r="D165" s="1139"/>
      <c r="E165" s="1139"/>
      <c r="G165" s="1139"/>
      <c r="H165" s="1139"/>
      <c r="J165" s="1139"/>
      <c r="K165" s="1139"/>
    </row>
    <row r="166" spans="1:11" s="1138" customFormat="1">
      <c r="A166" s="1190"/>
      <c r="B166" s="1137"/>
      <c r="D166" s="1139"/>
      <c r="E166" s="1139"/>
      <c r="G166" s="1139"/>
      <c r="H166" s="1139"/>
      <c r="J166" s="1139"/>
      <c r="K166" s="1139"/>
    </row>
    <row r="167" spans="1:11" s="1138" customFormat="1">
      <c r="A167" s="1190"/>
      <c r="B167" s="1137"/>
      <c r="D167" s="1139"/>
      <c r="E167" s="1139"/>
      <c r="G167" s="1139"/>
      <c r="H167" s="1139"/>
      <c r="J167" s="1139"/>
      <c r="K167" s="1139"/>
    </row>
    <row r="168" spans="1:11" s="1138" customFormat="1">
      <c r="A168" s="1190"/>
      <c r="B168" s="1137"/>
      <c r="D168" s="1139"/>
      <c r="E168" s="1139"/>
      <c r="G168" s="1139"/>
      <c r="H168" s="1139"/>
      <c r="J168" s="1139"/>
      <c r="K168" s="1139"/>
    </row>
    <row r="169" spans="1:11" s="1138" customFormat="1">
      <c r="A169" s="1190"/>
      <c r="B169" s="1137"/>
      <c r="D169" s="1139"/>
      <c r="E169" s="1139"/>
      <c r="G169" s="1139"/>
      <c r="H169" s="1139"/>
      <c r="J169" s="1139"/>
      <c r="K169" s="1139"/>
    </row>
    <row r="170" spans="1:11" s="1138" customFormat="1">
      <c r="A170" s="1190"/>
      <c r="B170" s="1137"/>
      <c r="D170" s="1139"/>
      <c r="E170" s="1139"/>
      <c r="G170" s="1139"/>
      <c r="H170" s="1139"/>
      <c r="J170" s="1139"/>
      <c r="K170" s="1139"/>
    </row>
    <row r="171" spans="1:11" s="1138" customFormat="1">
      <c r="A171" s="1190"/>
      <c r="B171" s="1137"/>
      <c r="D171" s="1139"/>
      <c r="E171" s="1139"/>
      <c r="G171" s="1139"/>
      <c r="H171" s="1139"/>
      <c r="J171" s="1139"/>
      <c r="K171" s="1139"/>
    </row>
    <row r="172" spans="1:11" s="1138" customFormat="1">
      <c r="A172" s="1190"/>
      <c r="B172" s="1137"/>
      <c r="D172" s="1139"/>
      <c r="E172" s="1139"/>
      <c r="G172" s="1139"/>
      <c r="H172" s="1139"/>
      <c r="J172" s="1139"/>
      <c r="K172" s="1139"/>
    </row>
    <row r="173" spans="1:11" s="1138" customFormat="1">
      <c r="A173" s="1190"/>
      <c r="B173" s="1137"/>
      <c r="D173" s="1139"/>
      <c r="E173" s="1139"/>
      <c r="G173" s="1139"/>
      <c r="H173" s="1139"/>
      <c r="J173" s="1139"/>
      <c r="K173" s="1139"/>
    </row>
    <row r="174" spans="1:11" s="1138" customFormat="1">
      <c r="A174" s="1190"/>
      <c r="B174" s="1137"/>
      <c r="D174" s="1139"/>
      <c r="E174" s="1139"/>
      <c r="G174" s="1139"/>
      <c r="H174" s="1139"/>
      <c r="J174" s="1139"/>
      <c r="K174" s="1139"/>
    </row>
    <row r="175" spans="1:11" s="1138" customFormat="1">
      <c r="A175" s="1190"/>
      <c r="B175" s="1137"/>
      <c r="D175" s="1139"/>
      <c r="E175" s="1139"/>
      <c r="G175" s="1139"/>
      <c r="H175" s="1139"/>
      <c r="J175" s="1139"/>
      <c r="K175" s="1139"/>
    </row>
    <row r="176" spans="1:11" s="1138" customFormat="1">
      <c r="A176" s="1190"/>
      <c r="B176" s="1137"/>
      <c r="D176" s="1139"/>
      <c r="E176" s="1139"/>
      <c r="G176" s="1139"/>
      <c r="H176" s="1139"/>
      <c r="J176" s="1139"/>
      <c r="K176" s="1139"/>
    </row>
    <row r="177" spans="1:11" s="1138" customFormat="1">
      <c r="A177" s="1190"/>
      <c r="B177" s="1137"/>
      <c r="D177" s="1139"/>
      <c r="E177" s="1139"/>
      <c r="G177" s="1139"/>
      <c r="H177" s="1139"/>
      <c r="J177" s="1139"/>
      <c r="K177" s="1139"/>
    </row>
    <row r="178" spans="1:11" s="1138" customFormat="1">
      <c r="A178" s="1190"/>
      <c r="B178" s="1137"/>
      <c r="D178" s="1139"/>
      <c r="E178" s="1139"/>
      <c r="G178" s="1139"/>
      <c r="H178" s="1139"/>
      <c r="J178" s="1139"/>
      <c r="K178" s="1139"/>
    </row>
    <row r="179" spans="1:11" s="1138" customFormat="1">
      <c r="A179" s="1190"/>
      <c r="B179" s="1137"/>
      <c r="D179" s="1139"/>
      <c r="E179" s="1139"/>
      <c r="G179" s="1139"/>
      <c r="H179" s="1139"/>
      <c r="J179" s="1139"/>
      <c r="K179" s="1139"/>
    </row>
    <row r="180" spans="1:11" s="1138" customFormat="1">
      <c r="A180" s="1190"/>
      <c r="B180" s="1137"/>
      <c r="D180" s="1139"/>
      <c r="E180" s="1139"/>
      <c r="G180" s="1139"/>
      <c r="H180" s="1139"/>
      <c r="J180" s="1139"/>
      <c r="K180" s="1139"/>
    </row>
    <row r="181" spans="1:11" s="1138" customFormat="1">
      <c r="A181" s="1190"/>
      <c r="B181" s="1137"/>
      <c r="D181" s="1139"/>
      <c r="E181" s="1139"/>
      <c r="G181" s="1139"/>
      <c r="H181" s="1139"/>
      <c r="J181" s="1139"/>
      <c r="K181" s="1139"/>
    </row>
    <row r="182" spans="1:11" s="1138" customFormat="1">
      <c r="A182" s="1190"/>
      <c r="B182" s="1137"/>
      <c r="D182" s="1139"/>
      <c r="E182" s="1139"/>
      <c r="G182" s="1139"/>
      <c r="H182" s="1139"/>
      <c r="J182" s="1139"/>
      <c r="K182" s="1139"/>
    </row>
    <row r="183" spans="1:11" s="1138" customFormat="1">
      <c r="A183" s="1190"/>
      <c r="B183" s="1137"/>
      <c r="D183" s="1139"/>
      <c r="E183" s="1139"/>
      <c r="G183" s="1139"/>
      <c r="H183" s="1139"/>
      <c r="J183" s="1139"/>
      <c r="K183" s="1139"/>
    </row>
    <row r="184" spans="1:11" s="1138" customFormat="1">
      <c r="A184" s="1190"/>
      <c r="B184" s="1137"/>
      <c r="D184" s="1139"/>
      <c r="E184" s="1139"/>
      <c r="G184" s="1139"/>
      <c r="H184" s="1139"/>
      <c r="J184" s="1139"/>
      <c r="K184" s="1139"/>
    </row>
    <row r="185" spans="1:11" s="1138" customFormat="1">
      <c r="A185" s="1190"/>
      <c r="B185" s="1137"/>
      <c r="D185" s="1139"/>
      <c r="E185" s="1139"/>
      <c r="G185" s="1139"/>
      <c r="H185" s="1139"/>
      <c r="J185" s="1139"/>
      <c r="K185" s="1139"/>
    </row>
    <row r="186" spans="1:11" s="1138" customFormat="1">
      <c r="A186" s="1190"/>
      <c r="B186" s="1137"/>
      <c r="D186" s="1139"/>
      <c r="E186" s="1139"/>
      <c r="G186" s="1139"/>
      <c r="H186" s="1139"/>
      <c r="J186" s="1139"/>
      <c r="K186" s="1139"/>
    </row>
    <row r="187" spans="1:11" s="1138" customFormat="1">
      <c r="A187" s="1190"/>
      <c r="B187" s="1137"/>
      <c r="D187" s="1139"/>
      <c r="E187" s="1139"/>
      <c r="G187" s="1139"/>
      <c r="H187" s="1139"/>
      <c r="J187" s="1139"/>
      <c r="K187" s="1139"/>
    </row>
    <row r="188" spans="1:11" s="1138" customFormat="1">
      <c r="A188" s="1190"/>
      <c r="B188" s="1137"/>
      <c r="D188" s="1139"/>
      <c r="E188" s="1139"/>
      <c r="G188" s="1139"/>
      <c r="H188" s="1139"/>
      <c r="J188" s="1139"/>
      <c r="K188" s="1139"/>
    </row>
    <row r="189" spans="1:11" s="1138" customFormat="1">
      <c r="A189" s="1190"/>
      <c r="B189" s="1137"/>
      <c r="D189" s="1139"/>
      <c r="E189" s="1139"/>
      <c r="G189" s="1139"/>
      <c r="H189" s="1139"/>
      <c r="J189" s="1139"/>
      <c r="K189" s="1139"/>
    </row>
    <row r="190" spans="1:11" s="1138" customFormat="1">
      <c r="A190" s="1190"/>
      <c r="B190" s="1137"/>
      <c r="D190" s="1139"/>
      <c r="E190" s="1139"/>
      <c r="G190" s="1139"/>
      <c r="H190" s="1139"/>
      <c r="J190" s="1139"/>
      <c r="K190" s="1139"/>
    </row>
    <row r="191" spans="1:11" s="1138" customFormat="1">
      <c r="A191" s="1190"/>
      <c r="B191" s="1137"/>
      <c r="D191" s="1139"/>
      <c r="E191" s="1139"/>
      <c r="G191" s="1139"/>
      <c r="H191" s="1139"/>
      <c r="J191" s="1139"/>
      <c r="K191" s="1139"/>
    </row>
    <row r="192" spans="1:11" s="1138" customFormat="1">
      <c r="A192" s="1190"/>
      <c r="B192" s="1137"/>
      <c r="D192" s="1139"/>
      <c r="E192" s="1139"/>
      <c r="G192" s="1139"/>
      <c r="H192" s="1139"/>
      <c r="J192" s="1139"/>
      <c r="K192" s="1139"/>
    </row>
    <row r="193" spans="1:11" s="1138" customFormat="1">
      <c r="A193" s="1190"/>
      <c r="B193" s="1137"/>
      <c r="D193" s="1139"/>
      <c r="E193" s="1139"/>
      <c r="G193" s="1139"/>
      <c r="H193" s="1139"/>
      <c r="J193" s="1139"/>
      <c r="K193" s="1139"/>
    </row>
    <row r="194" spans="1:11" s="1138" customFormat="1">
      <c r="A194" s="1190"/>
      <c r="B194" s="1137"/>
      <c r="D194" s="1139"/>
      <c r="E194" s="1139"/>
      <c r="G194" s="1139"/>
      <c r="H194" s="1139"/>
      <c r="J194" s="1139"/>
      <c r="K194" s="1139"/>
    </row>
    <row r="195" spans="1:11" s="1138" customFormat="1">
      <c r="A195" s="1190"/>
      <c r="B195" s="1137"/>
      <c r="D195" s="1139"/>
      <c r="E195" s="1139"/>
      <c r="G195" s="1139"/>
      <c r="H195" s="1139"/>
      <c r="J195" s="1139"/>
      <c r="K195" s="1139"/>
    </row>
    <row r="196" spans="1:11" s="1138" customFormat="1">
      <c r="A196" s="1190"/>
      <c r="B196" s="1137"/>
      <c r="D196" s="1139"/>
      <c r="E196" s="1139"/>
      <c r="G196" s="1139"/>
      <c r="H196" s="1139"/>
      <c r="J196" s="1139"/>
      <c r="K196" s="1139"/>
    </row>
    <row r="197" spans="1:11" s="1138" customFormat="1">
      <c r="A197" s="1190"/>
      <c r="B197" s="1137"/>
      <c r="D197" s="1139"/>
      <c r="E197" s="1139"/>
      <c r="G197" s="1139"/>
      <c r="H197" s="1139"/>
      <c r="J197" s="1139"/>
      <c r="K197" s="1139"/>
    </row>
    <row r="198" spans="1:11" s="1138" customFormat="1">
      <c r="A198" s="1190"/>
      <c r="B198" s="1137"/>
      <c r="D198" s="1139"/>
      <c r="E198" s="1139"/>
      <c r="G198" s="1139"/>
      <c r="H198" s="1139"/>
      <c r="J198" s="1139"/>
      <c r="K198" s="1139"/>
    </row>
    <row r="199" spans="1:11" s="1138" customFormat="1">
      <c r="A199" s="1190"/>
      <c r="B199" s="1137"/>
      <c r="D199" s="1139"/>
      <c r="E199" s="1139"/>
      <c r="G199" s="1139"/>
      <c r="H199" s="1139"/>
      <c r="J199" s="1139"/>
      <c r="K199" s="1139"/>
    </row>
    <row r="200" spans="1:11" s="1138" customFormat="1">
      <c r="A200" s="1190"/>
      <c r="B200" s="1137"/>
      <c r="D200" s="1139"/>
      <c r="E200" s="1139"/>
      <c r="G200" s="1139"/>
      <c r="H200" s="1139"/>
      <c r="J200" s="1139"/>
      <c r="K200" s="1139"/>
    </row>
    <row r="201" spans="1:11" s="1138" customFormat="1">
      <c r="A201" s="1190"/>
      <c r="B201" s="1137"/>
      <c r="D201" s="1139"/>
      <c r="E201" s="1139"/>
      <c r="G201" s="1139"/>
      <c r="H201" s="1139"/>
      <c r="J201" s="1139"/>
      <c r="K201" s="1139"/>
    </row>
    <row r="202" spans="1:11" s="1138" customFormat="1">
      <c r="A202" s="1190"/>
      <c r="B202" s="1137"/>
      <c r="D202" s="1139"/>
      <c r="E202" s="1139"/>
      <c r="G202" s="1139"/>
      <c r="H202" s="1139"/>
      <c r="J202" s="1139"/>
      <c r="K202" s="1139"/>
    </row>
    <row r="203" spans="1:11" s="1138" customFormat="1">
      <c r="A203" s="1190"/>
      <c r="B203" s="1137"/>
      <c r="D203" s="1139"/>
      <c r="E203" s="1139"/>
      <c r="G203" s="1139"/>
      <c r="H203" s="1139"/>
      <c r="J203" s="1139"/>
      <c r="K203" s="1139"/>
    </row>
    <row r="204" spans="1:11" s="1138" customFormat="1">
      <c r="A204" s="1190"/>
      <c r="B204" s="1137"/>
      <c r="D204" s="1139"/>
      <c r="E204" s="1139"/>
      <c r="G204" s="1139"/>
      <c r="H204" s="1139"/>
      <c r="J204" s="1139"/>
      <c r="K204" s="1139"/>
    </row>
    <row r="205" spans="1:11" s="1138" customFormat="1">
      <c r="A205" s="1190"/>
      <c r="B205" s="1137"/>
      <c r="D205" s="1139"/>
      <c r="E205" s="1139"/>
      <c r="G205" s="1139"/>
      <c r="H205" s="1139"/>
      <c r="J205" s="1139"/>
      <c r="K205" s="1139"/>
    </row>
    <row r="206" spans="1:11" s="1138" customFormat="1">
      <c r="A206" s="1190"/>
      <c r="B206" s="1137"/>
      <c r="D206" s="1139"/>
      <c r="E206" s="1139"/>
      <c r="G206" s="1139"/>
      <c r="H206" s="1139"/>
      <c r="J206" s="1139"/>
      <c r="K206" s="1139"/>
    </row>
    <row r="207" spans="1:11" s="1138" customFormat="1">
      <c r="A207" s="1190"/>
      <c r="B207" s="1137"/>
      <c r="D207" s="1139"/>
      <c r="E207" s="1139"/>
      <c r="G207" s="1139"/>
      <c r="H207" s="1139"/>
      <c r="J207" s="1139"/>
      <c r="K207" s="1139"/>
    </row>
    <row r="208" spans="1:11" s="1138" customFormat="1">
      <c r="A208" s="1190"/>
      <c r="B208" s="1137"/>
      <c r="D208" s="1139"/>
      <c r="E208" s="1139"/>
      <c r="G208" s="1139"/>
      <c r="H208" s="1139"/>
      <c r="J208" s="1139"/>
      <c r="K208" s="1139"/>
    </row>
    <row r="209" spans="1:11" s="1138" customFormat="1">
      <c r="A209" s="1190"/>
      <c r="B209" s="1137"/>
      <c r="D209" s="1139"/>
      <c r="E209" s="1139"/>
      <c r="G209" s="1139"/>
      <c r="H209" s="1139"/>
      <c r="J209" s="1139"/>
      <c r="K209" s="1139"/>
    </row>
    <row r="210" spans="1:11" s="1138" customFormat="1">
      <c r="A210" s="1190"/>
      <c r="B210" s="1137"/>
      <c r="D210" s="1139"/>
      <c r="E210" s="1139"/>
      <c r="G210" s="1139"/>
      <c r="H210" s="1139"/>
      <c r="J210" s="1139"/>
      <c r="K210" s="1139"/>
    </row>
    <row r="211" spans="1:11" s="1138" customFormat="1">
      <c r="A211" s="1190"/>
      <c r="B211" s="1137"/>
      <c r="D211" s="1139"/>
      <c r="E211" s="1139"/>
      <c r="G211" s="1139"/>
      <c r="H211" s="1139"/>
      <c r="J211" s="1139"/>
      <c r="K211" s="1139"/>
    </row>
    <row r="212" spans="1:11" s="1138" customFormat="1">
      <c r="A212" s="1190"/>
      <c r="B212" s="1137"/>
      <c r="D212" s="1139"/>
      <c r="E212" s="1139"/>
      <c r="G212" s="1139"/>
      <c r="H212" s="1139"/>
      <c r="J212" s="1139"/>
      <c r="K212" s="1139"/>
    </row>
    <row r="213" spans="1:11" s="1138" customFormat="1">
      <c r="A213" s="1190"/>
      <c r="B213" s="1137"/>
      <c r="D213" s="1139"/>
      <c r="E213" s="1139"/>
      <c r="G213" s="1139"/>
      <c r="H213" s="1139"/>
      <c r="J213" s="1139"/>
      <c r="K213" s="1139"/>
    </row>
    <row r="214" spans="1:11" s="1138" customFormat="1">
      <c r="A214" s="1190"/>
      <c r="B214" s="1137"/>
      <c r="D214" s="1139"/>
      <c r="E214" s="1139"/>
      <c r="G214" s="1139"/>
      <c r="H214" s="1139"/>
      <c r="J214" s="1139"/>
      <c r="K214" s="1139"/>
    </row>
    <row r="215" spans="1:11" s="1138" customFormat="1">
      <c r="A215" s="1190"/>
      <c r="B215" s="1137"/>
      <c r="D215" s="1139"/>
      <c r="E215" s="1139"/>
      <c r="G215" s="1139"/>
      <c r="H215" s="1139"/>
      <c r="J215" s="1139"/>
      <c r="K215" s="1139"/>
    </row>
    <row r="216" spans="1:11" s="1138" customFormat="1">
      <c r="A216" s="1190"/>
      <c r="B216" s="1137"/>
      <c r="D216" s="1139"/>
      <c r="E216" s="1139"/>
      <c r="G216" s="1139"/>
      <c r="H216" s="1139"/>
      <c r="J216" s="1139"/>
      <c r="K216" s="1139"/>
    </row>
    <row r="217" spans="1:11" s="1138" customFormat="1">
      <c r="A217" s="1190"/>
      <c r="B217" s="1137"/>
      <c r="D217" s="1139"/>
      <c r="E217" s="1139"/>
      <c r="G217" s="1139"/>
      <c r="H217" s="1139"/>
      <c r="J217" s="1139"/>
      <c r="K217" s="1139"/>
    </row>
    <row r="218" spans="1:11" s="1138" customFormat="1">
      <c r="A218" s="1190"/>
      <c r="B218" s="1137"/>
      <c r="D218" s="1139"/>
      <c r="E218" s="1139"/>
      <c r="G218" s="1139"/>
      <c r="H218" s="1139"/>
      <c r="J218" s="1139"/>
      <c r="K218" s="1139"/>
    </row>
    <row r="219" spans="1:11" s="1138" customFormat="1">
      <c r="A219" s="1190"/>
      <c r="B219" s="1137"/>
      <c r="D219" s="1139"/>
      <c r="E219" s="1139"/>
      <c r="G219" s="1139"/>
      <c r="H219" s="1139"/>
      <c r="J219" s="1139"/>
      <c r="K219" s="1139"/>
    </row>
    <row r="220" spans="1:11" s="1138" customFormat="1">
      <c r="A220" s="1190"/>
      <c r="B220" s="1137"/>
      <c r="D220" s="1139"/>
      <c r="E220" s="1139"/>
      <c r="G220" s="1139"/>
      <c r="H220" s="1139"/>
      <c r="J220" s="1139"/>
      <c r="K220" s="1139"/>
    </row>
    <row r="221" spans="1:11" s="1138" customFormat="1">
      <c r="A221" s="1190"/>
      <c r="B221" s="1137"/>
      <c r="D221" s="1139"/>
      <c r="E221" s="1139"/>
      <c r="G221" s="1139"/>
      <c r="H221" s="1139"/>
      <c r="J221" s="1139"/>
      <c r="K221" s="1139"/>
    </row>
    <row r="222" spans="1:11" s="1138" customFormat="1">
      <c r="A222" s="1190"/>
      <c r="B222" s="1137"/>
      <c r="D222" s="1139"/>
      <c r="E222" s="1139"/>
      <c r="G222" s="1139"/>
      <c r="H222" s="1139"/>
      <c r="J222" s="1139"/>
      <c r="K222" s="1139"/>
    </row>
    <row r="223" spans="1:11" s="1138" customFormat="1">
      <c r="A223" s="1190"/>
      <c r="B223" s="1137"/>
      <c r="D223" s="1139"/>
      <c r="E223" s="1139"/>
      <c r="G223" s="1139"/>
      <c r="H223" s="1139"/>
      <c r="J223" s="1139"/>
      <c r="K223" s="1139"/>
    </row>
    <row r="224" spans="1:11" s="1138" customFormat="1">
      <c r="A224" s="1190"/>
      <c r="B224" s="1137"/>
      <c r="D224" s="1139"/>
      <c r="E224" s="1139"/>
      <c r="G224" s="1139"/>
      <c r="H224" s="1139"/>
      <c r="J224" s="1139"/>
      <c r="K224" s="1139"/>
    </row>
    <row r="225" spans="1:11" s="1138" customFormat="1">
      <c r="A225" s="1190"/>
      <c r="B225" s="1137"/>
      <c r="D225" s="1139"/>
      <c r="E225" s="1139"/>
      <c r="G225" s="1139"/>
      <c r="H225" s="1139"/>
      <c r="J225" s="1139"/>
      <c r="K225" s="1139"/>
    </row>
    <row r="226" spans="1:11" s="1138" customFormat="1">
      <c r="A226" s="1190"/>
      <c r="B226" s="1137"/>
      <c r="D226" s="1139"/>
      <c r="E226" s="1139"/>
      <c r="G226" s="1139"/>
      <c r="H226" s="1139"/>
      <c r="J226" s="1139"/>
      <c r="K226" s="1139"/>
    </row>
    <row r="227" spans="1:11" s="1138" customFormat="1">
      <c r="A227" s="1190"/>
      <c r="B227" s="1137"/>
      <c r="D227" s="1139"/>
      <c r="E227" s="1139"/>
      <c r="G227" s="1139"/>
      <c r="H227" s="1139"/>
      <c r="J227" s="1139"/>
      <c r="K227" s="1139"/>
    </row>
    <row r="228" spans="1:11" s="1138" customFormat="1">
      <c r="A228" s="1190"/>
      <c r="B228" s="1137"/>
      <c r="D228" s="1139"/>
      <c r="E228" s="1139"/>
      <c r="G228" s="1139"/>
      <c r="H228" s="1139"/>
      <c r="J228" s="1139"/>
      <c r="K228" s="1139"/>
    </row>
    <row r="229" spans="1:11" s="1138" customFormat="1">
      <c r="A229" s="1190"/>
      <c r="B229" s="1137"/>
      <c r="D229" s="1139"/>
      <c r="E229" s="1139"/>
      <c r="G229" s="1139"/>
      <c r="H229" s="1139"/>
      <c r="J229" s="1139"/>
      <c r="K229" s="1139"/>
    </row>
    <row r="230" spans="1:11" s="1138" customFormat="1">
      <c r="A230" s="1190"/>
      <c r="B230" s="1137"/>
      <c r="D230" s="1139"/>
      <c r="E230" s="1139"/>
      <c r="G230" s="1139"/>
      <c r="H230" s="1139"/>
      <c r="J230" s="1139"/>
      <c r="K230" s="1139"/>
    </row>
    <row r="231" spans="1:11" s="1138" customFormat="1">
      <c r="A231" s="1190"/>
      <c r="B231" s="1137"/>
      <c r="D231" s="1139"/>
      <c r="E231" s="1139"/>
      <c r="G231" s="1139"/>
      <c r="H231" s="1139"/>
      <c r="J231" s="1139"/>
      <c r="K231" s="1139"/>
    </row>
    <row r="232" spans="1:11" s="1138" customFormat="1">
      <c r="A232" s="1190"/>
      <c r="B232" s="1137"/>
      <c r="D232" s="1139"/>
      <c r="E232" s="1139"/>
      <c r="G232" s="1139"/>
      <c r="H232" s="1139"/>
      <c r="J232" s="1139"/>
      <c r="K232" s="1139"/>
    </row>
    <row r="233" spans="1:11" s="1138" customFormat="1">
      <c r="A233" s="1190"/>
      <c r="B233" s="1137"/>
      <c r="D233" s="1139"/>
      <c r="E233" s="1139"/>
      <c r="G233" s="1139"/>
      <c r="H233" s="1139"/>
      <c r="J233" s="1139"/>
      <c r="K233" s="1139"/>
    </row>
    <row r="234" spans="1:11" s="1138" customFormat="1">
      <c r="A234" s="1190"/>
      <c r="B234" s="1137"/>
      <c r="D234" s="1139"/>
      <c r="E234" s="1139"/>
      <c r="G234" s="1139"/>
      <c r="H234" s="1139"/>
      <c r="J234" s="1139"/>
      <c r="K234" s="1139"/>
    </row>
    <row r="235" spans="1:11" s="1138" customFormat="1">
      <c r="A235" s="1190"/>
      <c r="B235" s="1137"/>
      <c r="D235" s="1139"/>
      <c r="E235" s="1139"/>
      <c r="G235" s="1139"/>
      <c r="H235" s="1139"/>
      <c r="J235" s="1139"/>
      <c r="K235" s="1139"/>
    </row>
    <row r="236" spans="1:11" s="1138" customFormat="1">
      <c r="A236" s="1190"/>
      <c r="B236" s="1137"/>
      <c r="D236" s="1139"/>
      <c r="E236" s="1139"/>
      <c r="G236" s="1139"/>
      <c r="H236" s="1139"/>
      <c r="J236" s="1139"/>
      <c r="K236" s="1139"/>
    </row>
    <row r="237" spans="1:11" s="1138" customFormat="1">
      <c r="A237" s="1190"/>
      <c r="B237" s="1137"/>
      <c r="D237" s="1139"/>
      <c r="E237" s="1139"/>
      <c r="G237" s="1139"/>
      <c r="H237" s="1139"/>
      <c r="J237" s="1139"/>
      <c r="K237" s="1139"/>
    </row>
    <row r="238" spans="1:11" s="1138" customFormat="1">
      <c r="A238" s="1190"/>
      <c r="B238" s="1137"/>
      <c r="D238" s="1139"/>
      <c r="E238" s="1139"/>
      <c r="G238" s="1139"/>
      <c r="H238" s="1139"/>
      <c r="J238" s="1139"/>
      <c r="K238" s="1139"/>
    </row>
    <row r="239" spans="1:11" s="1138" customFormat="1">
      <c r="A239" s="1190"/>
      <c r="B239" s="1137"/>
      <c r="D239" s="1139"/>
      <c r="E239" s="1139"/>
      <c r="G239" s="1139"/>
      <c r="H239" s="1139"/>
      <c r="J239" s="1139"/>
      <c r="K239" s="1139"/>
    </row>
    <row r="240" spans="1:11" s="1138" customFormat="1">
      <c r="A240" s="1190"/>
      <c r="B240" s="1137"/>
      <c r="D240" s="1139"/>
      <c r="E240" s="1139"/>
      <c r="G240" s="1139"/>
      <c r="H240" s="1139"/>
      <c r="J240" s="1139"/>
      <c r="K240" s="1139"/>
    </row>
    <row r="241" spans="1:11" s="1138" customFormat="1">
      <c r="A241" s="1190"/>
      <c r="B241" s="1137"/>
      <c r="D241" s="1139"/>
      <c r="E241" s="1139"/>
      <c r="G241" s="1139"/>
      <c r="H241" s="1139"/>
      <c r="J241" s="1139"/>
      <c r="K241" s="1139"/>
    </row>
    <row r="242" spans="1:11" s="1138" customFormat="1">
      <c r="A242" s="1190"/>
      <c r="B242" s="1137"/>
      <c r="D242" s="1139"/>
      <c r="E242" s="1139"/>
      <c r="G242" s="1139"/>
      <c r="H242" s="1139"/>
      <c r="J242" s="1139"/>
      <c r="K242" s="1139"/>
    </row>
    <row r="243" spans="1:11" s="1138" customFormat="1">
      <c r="A243" s="1190"/>
      <c r="B243" s="1137"/>
      <c r="D243" s="1139"/>
      <c r="E243" s="1139"/>
      <c r="G243" s="1139"/>
      <c r="H243" s="1139"/>
      <c r="J243" s="1139"/>
      <c r="K243" s="1139"/>
    </row>
    <row r="244" spans="1:11" s="1138" customFormat="1">
      <c r="A244" s="1190"/>
      <c r="B244" s="1137"/>
      <c r="D244" s="1139"/>
      <c r="E244" s="1139"/>
      <c r="G244" s="1139"/>
      <c r="H244" s="1139"/>
      <c r="J244" s="1139"/>
      <c r="K244" s="1139"/>
    </row>
    <row r="245" spans="1:11" s="1138" customFormat="1">
      <c r="A245" s="1190"/>
      <c r="B245" s="1137"/>
      <c r="D245" s="1139"/>
      <c r="E245" s="1139"/>
      <c r="G245" s="1139"/>
      <c r="H245" s="1139"/>
      <c r="J245" s="1139"/>
      <c r="K245" s="1139"/>
    </row>
    <row r="246" spans="1:11" s="1138" customFormat="1">
      <c r="A246" s="1190"/>
      <c r="B246" s="1137"/>
      <c r="D246" s="1139"/>
      <c r="E246" s="1139"/>
      <c r="G246" s="1139"/>
      <c r="H246" s="1139"/>
      <c r="J246" s="1139"/>
      <c r="K246" s="1139"/>
    </row>
    <row r="247" spans="1:11" s="1138" customFormat="1">
      <c r="A247" s="1190"/>
      <c r="B247" s="1137"/>
      <c r="D247" s="1139"/>
      <c r="E247" s="1139"/>
      <c r="G247" s="1139"/>
      <c r="H247" s="1139"/>
      <c r="J247" s="1139"/>
      <c r="K247" s="1139"/>
    </row>
    <row r="248" spans="1:11" s="1138" customFormat="1">
      <c r="A248" s="1190"/>
      <c r="B248" s="1137"/>
      <c r="D248" s="1139"/>
      <c r="E248" s="1139"/>
      <c r="G248" s="1139"/>
      <c r="H248" s="1139"/>
      <c r="J248" s="1139"/>
      <c r="K248" s="1139"/>
    </row>
    <row r="249" spans="1:11" s="1138" customFormat="1">
      <c r="A249" s="1190"/>
      <c r="B249" s="1137"/>
      <c r="D249" s="1139"/>
      <c r="E249" s="1139"/>
      <c r="G249" s="1139"/>
      <c r="H249" s="1139"/>
      <c r="J249" s="1139"/>
      <c r="K249" s="1139"/>
    </row>
    <row r="250" spans="1:11" s="1138" customFormat="1">
      <c r="A250" s="1190"/>
      <c r="B250" s="1137"/>
      <c r="D250" s="1139"/>
      <c r="E250" s="1139"/>
      <c r="G250" s="1139"/>
      <c r="H250" s="1139"/>
      <c r="J250" s="1139"/>
      <c r="K250" s="1139"/>
    </row>
    <row r="251" spans="1:11" s="1138" customFormat="1">
      <c r="A251" s="1190"/>
      <c r="B251" s="1137"/>
      <c r="D251" s="1139"/>
      <c r="E251" s="1139"/>
      <c r="G251" s="1139"/>
      <c r="H251" s="1139"/>
      <c r="J251" s="1139"/>
      <c r="K251" s="1139"/>
    </row>
    <row r="252" spans="1:11" s="1138" customFormat="1">
      <c r="A252" s="1190"/>
      <c r="B252" s="1137"/>
      <c r="D252" s="1139"/>
      <c r="E252" s="1139"/>
      <c r="G252" s="1139"/>
      <c r="H252" s="1139"/>
      <c r="J252" s="1139"/>
      <c r="K252" s="1139"/>
    </row>
    <row r="253" spans="1:11" s="1138" customFormat="1">
      <c r="A253" s="1190"/>
      <c r="B253" s="1137"/>
      <c r="D253" s="1139"/>
      <c r="E253" s="1139"/>
      <c r="G253" s="1139"/>
      <c r="H253" s="1139"/>
      <c r="J253" s="1139"/>
      <c r="K253" s="1139"/>
    </row>
    <row r="254" spans="1:11" s="1138" customFormat="1">
      <c r="A254" s="1190"/>
      <c r="B254" s="1137"/>
      <c r="D254" s="1139"/>
      <c r="E254" s="1139"/>
      <c r="G254" s="1139"/>
      <c r="H254" s="1139"/>
      <c r="J254" s="1139"/>
      <c r="K254" s="1139"/>
    </row>
    <row r="255" spans="1:11" s="1138" customFormat="1">
      <c r="A255" s="1190"/>
      <c r="B255" s="1137"/>
      <c r="D255" s="1139"/>
      <c r="E255" s="1139"/>
      <c r="G255" s="1139"/>
      <c r="H255" s="1139"/>
      <c r="J255" s="1139"/>
      <c r="K255" s="1139"/>
    </row>
    <row r="256" spans="1:11" s="1138" customFormat="1">
      <c r="A256" s="1190"/>
      <c r="B256" s="1137"/>
      <c r="D256" s="1139"/>
      <c r="E256" s="1139"/>
      <c r="G256" s="1139"/>
      <c r="H256" s="1139"/>
      <c r="J256" s="1139"/>
      <c r="K256" s="1139"/>
    </row>
    <row r="257" spans="1:11" s="1138" customFormat="1">
      <c r="A257" s="1190"/>
      <c r="B257" s="1137"/>
      <c r="D257" s="1139"/>
      <c r="E257" s="1139"/>
      <c r="G257" s="1139"/>
      <c r="H257" s="1139"/>
      <c r="J257" s="1139"/>
      <c r="K257" s="1139"/>
    </row>
    <row r="258" spans="1:11" s="1138" customFormat="1">
      <c r="A258" s="1190"/>
      <c r="B258" s="1137"/>
      <c r="D258" s="1139"/>
      <c r="E258" s="1139"/>
      <c r="G258" s="1139"/>
      <c r="H258" s="1139"/>
      <c r="J258" s="1139"/>
      <c r="K258" s="1139"/>
    </row>
    <row r="259" spans="1:11" s="1138" customFormat="1">
      <c r="A259" s="1190"/>
      <c r="B259" s="1137"/>
      <c r="D259" s="1139"/>
      <c r="E259" s="1139"/>
      <c r="G259" s="1139"/>
      <c r="H259" s="1139"/>
      <c r="J259" s="1139"/>
      <c r="K259" s="1139"/>
    </row>
    <row r="260" spans="1:11" s="1138" customFormat="1">
      <c r="A260" s="1190"/>
      <c r="B260" s="1137"/>
      <c r="D260" s="1139"/>
      <c r="E260" s="1139"/>
      <c r="G260" s="1139"/>
      <c r="H260" s="1139"/>
      <c r="J260" s="1139"/>
      <c r="K260" s="1139"/>
    </row>
    <row r="261" spans="1:11" s="1138" customFormat="1">
      <c r="A261" s="1190"/>
      <c r="B261" s="1137"/>
      <c r="D261" s="1139"/>
      <c r="E261" s="1139"/>
      <c r="G261" s="1139"/>
      <c r="H261" s="1139"/>
      <c r="J261" s="1139"/>
      <c r="K261" s="1139"/>
    </row>
    <row r="262" spans="1:11" s="1138" customFormat="1">
      <c r="A262" s="1190"/>
      <c r="B262" s="1137"/>
      <c r="D262" s="1139"/>
      <c r="E262" s="1139"/>
      <c r="G262" s="1139"/>
      <c r="H262" s="1139"/>
      <c r="J262" s="1139"/>
      <c r="K262" s="1139"/>
    </row>
    <row r="263" spans="1:11" s="1138" customFormat="1">
      <c r="A263" s="1190"/>
      <c r="B263" s="1137"/>
      <c r="D263" s="1139"/>
      <c r="E263" s="1139"/>
      <c r="G263" s="1139"/>
      <c r="H263" s="1139"/>
      <c r="J263" s="1139"/>
      <c r="K263" s="1139"/>
    </row>
    <row r="264" spans="1:11" s="1138" customFormat="1">
      <c r="A264" s="1190"/>
      <c r="B264" s="1137"/>
      <c r="D264" s="1139"/>
      <c r="E264" s="1139"/>
      <c r="G264" s="1139"/>
      <c r="H264" s="1139"/>
      <c r="J264" s="1139"/>
      <c r="K264" s="1139"/>
    </row>
    <row r="265" spans="1:11" s="1138" customFormat="1">
      <c r="A265" s="1190"/>
      <c r="B265" s="1137"/>
      <c r="D265" s="1139"/>
      <c r="E265" s="1139"/>
      <c r="G265" s="1139"/>
      <c r="H265" s="1139"/>
      <c r="J265" s="1139"/>
      <c r="K265" s="1139"/>
    </row>
    <row r="266" spans="1:11" s="1138" customFormat="1">
      <c r="A266" s="1190"/>
      <c r="B266" s="1137"/>
      <c r="D266" s="1139"/>
      <c r="E266" s="1139"/>
      <c r="G266" s="1139"/>
      <c r="H266" s="1139"/>
      <c r="J266" s="1139"/>
      <c r="K266" s="1139"/>
    </row>
    <row r="267" spans="1:11" s="1138" customFormat="1">
      <c r="A267" s="1190"/>
      <c r="B267" s="1137"/>
      <c r="D267" s="1139"/>
      <c r="E267" s="1139"/>
      <c r="G267" s="1139"/>
      <c r="H267" s="1139"/>
      <c r="J267" s="1139"/>
      <c r="K267" s="1139"/>
    </row>
    <row r="268" spans="1:11" s="1138" customFormat="1">
      <c r="A268" s="1190"/>
      <c r="B268" s="1137"/>
      <c r="D268" s="1139"/>
      <c r="E268" s="1139"/>
      <c r="G268" s="1139"/>
      <c r="H268" s="1139"/>
      <c r="J268" s="1139"/>
      <c r="K268" s="1139"/>
    </row>
    <row r="269" spans="1:11" s="1138" customFormat="1">
      <c r="A269" s="1190"/>
      <c r="B269" s="1137"/>
      <c r="D269" s="1139"/>
      <c r="E269" s="1139"/>
      <c r="G269" s="1139"/>
      <c r="H269" s="1139"/>
      <c r="J269" s="1139"/>
      <c r="K269" s="1139"/>
    </row>
    <row r="270" spans="1:11" s="1138" customFormat="1">
      <c r="A270" s="1190"/>
      <c r="B270" s="1137"/>
      <c r="D270" s="1139"/>
      <c r="E270" s="1139"/>
      <c r="G270" s="1139"/>
      <c r="H270" s="1139"/>
      <c r="J270" s="1139"/>
      <c r="K270" s="1139"/>
    </row>
    <row r="271" spans="1:11" s="1138" customFormat="1">
      <c r="A271" s="1190"/>
      <c r="B271" s="1137"/>
      <c r="D271" s="1139"/>
      <c r="E271" s="1139"/>
      <c r="G271" s="1139"/>
      <c r="H271" s="1139"/>
      <c r="J271" s="1139"/>
      <c r="K271" s="1139"/>
    </row>
    <row r="272" spans="1:11" s="1138" customFormat="1">
      <c r="A272" s="1190"/>
      <c r="B272" s="1137"/>
      <c r="D272" s="1139"/>
      <c r="E272" s="1139"/>
      <c r="G272" s="1139"/>
      <c r="H272" s="1139"/>
      <c r="J272" s="1139"/>
      <c r="K272" s="1139"/>
    </row>
    <row r="273" spans="1:11" s="1138" customFormat="1">
      <c r="A273" s="1190"/>
      <c r="B273" s="1137"/>
      <c r="D273" s="1139"/>
      <c r="E273" s="1139"/>
      <c r="G273" s="1139"/>
      <c r="H273" s="1139"/>
      <c r="J273" s="1139"/>
      <c r="K273" s="1139"/>
    </row>
    <row r="274" spans="1:11" s="1138" customFormat="1">
      <c r="A274" s="1190"/>
      <c r="B274" s="1137"/>
      <c r="D274" s="1139"/>
      <c r="E274" s="1139"/>
      <c r="G274" s="1139"/>
      <c r="H274" s="1139"/>
      <c r="J274" s="1139"/>
      <c r="K274" s="1139"/>
    </row>
    <row r="275" spans="1:11" s="1138" customFormat="1">
      <c r="A275" s="1190"/>
      <c r="B275" s="1137"/>
      <c r="D275" s="1139"/>
      <c r="E275" s="1139"/>
      <c r="G275" s="1139"/>
      <c r="H275" s="1139"/>
      <c r="J275" s="1139"/>
      <c r="K275" s="1139"/>
    </row>
    <row r="276" spans="1:11" s="1138" customFormat="1">
      <c r="A276" s="1190"/>
      <c r="B276" s="1137"/>
      <c r="D276" s="1139"/>
      <c r="E276" s="1139"/>
      <c r="G276" s="1139"/>
      <c r="H276" s="1139"/>
      <c r="J276" s="1139"/>
      <c r="K276" s="1139"/>
    </row>
    <row r="277" spans="1:11" s="1138" customFormat="1">
      <c r="A277" s="1190"/>
      <c r="B277" s="1137"/>
      <c r="D277" s="1139"/>
      <c r="E277" s="1139"/>
      <c r="G277" s="1139"/>
      <c r="H277" s="1139"/>
      <c r="J277" s="1139"/>
      <c r="K277" s="1139"/>
    </row>
    <row r="278" spans="1:11" s="1138" customFormat="1">
      <c r="A278" s="1190"/>
      <c r="B278" s="1137"/>
      <c r="D278" s="1139"/>
      <c r="E278" s="1139"/>
      <c r="G278" s="1139"/>
      <c r="H278" s="1139"/>
      <c r="J278" s="1139"/>
      <c r="K278" s="1139"/>
    </row>
    <row r="279" spans="1:11" s="1138" customFormat="1">
      <c r="A279" s="1190"/>
      <c r="B279" s="1137"/>
      <c r="D279" s="1139"/>
      <c r="E279" s="1139"/>
      <c r="G279" s="1139"/>
      <c r="H279" s="1139"/>
      <c r="J279" s="1139"/>
      <c r="K279" s="1139"/>
    </row>
    <row r="280" spans="1:11" s="1138" customFormat="1">
      <c r="A280" s="1190"/>
      <c r="B280" s="1137"/>
      <c r="D280" s="1139"/>
      <c r="E280" s="1139"/>
      <c r="G280" s="1139"/>
      <c r="H280" s="1139"/>
      <c r="J280" s="1139"/>
      <c r="K280" s="1139"/>
    </row>
    <row r="281" spans="1:11" s="1138" customFormat="1">
      <c r="A281" s="1190"/>
      <c r="B281" s="1137"/>
      <c r="D281" s="1139"/>
      <c r="E281" s="1139"/>
      <c r="G281" s="1139"/>
      <c r="H281" s="1139"/>
      <c r="J281" s="1139"/>
      <c r="K281" s="1139"/>
    </row>
    <row r="282" spans="1:11" s="1138" customFormat="1">
      <c r="A282" s="1190"/>
      <c r="B282" s="1137"/>
      <c r="D282" s="1139"/>
      <c r="E282" s="1139"/>
      <c r="G282" s="1139"/>
      <c r="H282" s="1139"/>
      <c r="J282" s="1139"/>
      <c r="K282" s="1139"/>
    </row>
    <row r="283" spans="1:11" s="1138" customFormat="1">
      <c r="A283" s="1190"/>
      <c r="B283" s="1137"/>
      <c r="D283" s="1139"/>
      <c r="E283" s="1139"/>
      <c r="G283" s="1139"/>
      <c r="H283" s="1139"/>
      <c r="J283" s="1139"/>
      <c r="K283" s="1139"/>
    </row>
    <row r="284" spans="1:11" s="1138" customFormat="1">
      <c r="A284" s="1190"/>
      <c r="B284" s="1137"/>
      <c r="D284" s="1139"/>
      <c r="E284" s="1139"/>
      <c r="G284" s="1139"/>
      <c r="H284" s="1139"/>
      <c r="J284" s="1139"/>
      <c r="K284" s="1139"/>
    </row>
    <row r="285" spans="1:11" s="1138" customFormat="1">
      <c r="A285" s="1190"/>
      <c r="B285" s="1137"/>
      <c r="D285" s="1139"/>
      <c r="E285" s="1139"/>
      <c r="G285" s="1139"/>
      <c r="H285" s="1139"/>
      <c r="J285" s="1139"/>
      <c r="K285" s="1139"/>
    </row>
    <row r="286" spans="1:11" s="1138" customFormat="1">
      <c r="A286" s="1190"/>
      <c r="B286" s="1137"/>
      <c r="D286" s="1139"/>
      <c r="E286" s="1139"/>
      <c r="G286" s="1139"/>
      <c r="H286" s="1139"/>
      <c r="J286" s="1139"/>
      <c r="K286" s="1139"/>
    </row>
    <row r="287" spans="1:11" s="1138" customFormat="1">
      <c r="A287" s="1190"/>
      <c r="B287" s="1137"/>
      <c r="D287" s="1139"/>
      <c r="E287" s="1139"/>
      <c r="G287" s="1139"/>
      <c r="H287" s="1139"/>
      <c r="J287" s="1139"/>
      <c r="K287" s="1139"/>
    </row>
    <row r="288" spans="1:11" s="1138" customFormat="1">
      <c r="A288" s="1190"/>
      <c r="B288" s="1137"/>
      <c r="D288" s="1139"/>
      <c r="E288" s="1139"/>
      <c r="G288" s="1139"/>
      <c r="H288" s="1139"/>
      <c r="J288" s="1139"/>
      <c r="K288" s="1139"/>
    </row>
    <row r="289" spans="1:11" s="1138" customFormat="1">
      <c r="A289" s="1190"/>
      <c r="B289" s="1137"/>
      <c r="D289" s="1139"/>
      <c r="E289" s="1139"/>
      <c r="G289" s="1139"/>
      <c r="H289" s="1139"/>
      <c r="J289" s="1139"/>
      <c r="K289" s="1139"/>
    </row>
    <row r="290" spans="1:11" s="1138" customFormat="1">
      <c r="A290" s="1190"/>
      <c r="B290" s="1137"/>
      <c r="D290" s="1139"/>
      <c r="E290" s="1139"/>
      <c r="G290" s="1139"/>
      <c r="H290" s="1139"/>
      <c r="J290" s="1139"/>
      <c r="K290" s="1139"/>
    </row>
    <row r="291" spans="1:11" s="1138" customFormat="1">
      <c r="A291" s="1190"/>
      <c r="B291" s="1137"/>
      <c r="D291" s="1139"/>
      <c r="E291" s="1139"/>
      <c r="G291" s="1139"/>
      <c r="H291" s="1139"/>
      <c r="J291" s="1139"/>
      <c r="K291" s="1139"/>
    </row>
    <row r="292" spans="1:11" s="1138" customFormat="1">
      <c r="A292" s="1190"/>
      <c r="B292" s="1137"/>
      <c r="D292" s="1139"/>
      <c r="E292" s="1139"/>
      <c r="G292" s="1139"/>
      <c r="H292" s="1139"/>
      <c r="J292" s="1139"/>
      <c r="K292" s="1139"/>
    </row>
    <row r="293" spans="1:11" s="1138" customFormat="1">
      <c r="A293" s="1190"/>
      <c r="B293" s="1137"/>
      <c r="D293" s="1139"/>
      <c r="E293" s="1139"/>
      <c r="G293" s="1139"/>
      <c r="H293" s="1139"/>
      <c r="J293" s="1139"/>
      <c r="K293" s="1139"/>
    </row>
    <row r="294" spans="1:11" s="1138" customFormat="1">
      <c r="A294" s="1190"/>
      <c r="B294" s="1137"/>
      <c r="D294" s="1139"/>
      <c r="E294" s="1139"/>
      <c r="G294" s="1139"/>
      <c r="H294" s="1139"/>
      <c r="J294" s="1139"/>
      <c r="K294" s="1139"/>
    </row>
    <row r="295" spans="1:11" s="1138" customFormat="1">
      <c r="A295" s="1190"/>
      <c r="B295" s="1137"/>
      <c r="D295" s="1139"/>
      <c r="E295" s="1139"/>
      <c r="G295" s="1139"/>
      <c r="H295" s="1139"/>
      <c r="J295" s="1139"/>
      <c r="K295" s="1139"/>
    </row>
    <row r="296" spans="1:11" s="1138" customFormat="1">
      <c r="A296" s="1190"/>
      <c r="B296" s="1137"/>
      <c r="D296" s="1139"/>
      <c r="E296" s="1139"/>
      <c r="G296" s="1139"/>
      <c r="H296" s="1139"/>
      <c r="J296" s="1139"/>
      <c r="K296" s="1139"/>
    </row>
    <row r="297" spans="1:11" s="1138" customFormat="1">
      <c r="A297" s="1190"/>
      <c r="B297" s="1137"/>
      <c r="D297" s="1139"/>
      <c r="E297" s="1139"/>
      <c r="G297" s="1139"/>
      <c r="H297" s="1139"/>
      <c r="J297" s="1139"/>
      <c r="K297" s="1139"/>
    </row>
    <row r="298" spans="1:11" s="1138" customFormat="1">
      <c r="A298" s="1190"/>
      <c r="B298" s="1137"/>
      <c r="D298" s="1139"/>
      <c r="E298" s="1139"/>
      <c r="G298" s="1139"/>
      <c r="H298" s="1139"/>
      <c r="J298" s="1139"/>
      <c r="K298" s="1139"/>
    </row>
    <row r="299" spans="1:11" s="1138" customFormat="1">
      <c r="A299" s="1190"/>
      <c r="B299" s="1137"/>
      <c r="D299" s="1139"/>
      <c r="E299" s="1139"/>
      <c r="G299" s="1139"/>
      <c r="H299" s="1139"/>
      <c r="J299" s="1139"/>
      <c r="K299" s="1139"/>
    </row>
    <row r="300" spans="1:11" s="1138" customFormat="1">
      <c r="A300" s="1190"/>
      <c r="B300" s="1137"/>
      <c r="D300" s="1139"/>
      <c r="E300" s="1139"/>
      <c r="G300" s="1139"/>
      <c r="H300" s="1139"/>
      <c r="J300" s="1139"/>
      <c r="K300" s="1139"/>
    </row>
    <row r="301" spans="1:11" s="1138" customFormat="1">
      <c r="A301" s="1190"/>
      <c r="B301" s="1137"/>
      <c r="D301" s="1139"/>
      <c r="E301" s="1139"/>
      <c r="G301" s="1139"/>
      <c r="H301" s="1139"/>
      <c r="J301" s="1139"/>
      <c r="K301" s="1139"/>
    </row>
    <row r="302" spans="1:11" s="1138" customFormat="1">
      <c r="A302" s="1190"/>
      <c r="B302" s="1137"/>
      <c r="D302" s="1139"/>
      <c r="E302" s="1139"/>
      <c r="G302" s="1139"/>
      <c r="H302" s="1139"/>
      <c r="J302" s="1139"/>
      <c r="K302" s="1139"/>
    </row>
    <row r="303" spans="1:11" s="1138" customFormat="1">
      <c r="A303" s="1190"/>
      <c r="B303" s="1137"/>
      <c r="D303" s="1139"/>
      <c r="E303" s="1139"/>
      <c r="G303" s="1139"/>
      <c r="H303" s="1139"/>
      <c r="J303" s="1139"/>
      <c r="K303" s="1139"/>
    </row>
    <row r="304" spans="1:11" s="1138" customFormat="1">
      <c r="A304" s="1190"/>
      <c r="B304" s="1137"/>
      <c r="D304" s="1139"/>
      <c r="E304" s="1139"/>
      <c r="G304" s="1139"/>
      <c r="H304" s="1139"/>
      <c r="J304" s="1139"/>
      <c r="K304" s="1139"/>
    </row>
    <row r="305" spans="1:11" s="1138" customFormat="1">
      <c r="A305" s="1190"/>
      <c r="B305" s="1137"/>
      <c r="D305" s="1139"/>
      <c r="E305" s="1139"/>
      <c r="G305" s="1139"/>
      <c r="H305" s="1139"/>
      <c r="J305" s="1139"/>
      <c r="K305" s="1139"/>
    </row>
    <row r="306" spans="1:11" s="1138" customFormat="1">
      <c r="A306" s="1190"/>
      <c r="B306" s="1137"/>
      <c r="D306" s="1139"/>
      <c r="E306" s="1139"/>
      <c r="G306" s="1139"/>
      <c r="H306" s="1139"/>
      <c r="J306" s="1139"/>
      <c r="K306" s="1139"/>
    </row>
    <row r="307" spans="1:11" s="1138" customFormat="1">
      <c r="A307" s="1190"/>
      <c r="B307" s="1137"/>
      <c r="D307" s="1139"/>
      <c r="E307" s="1139"/>
      <c r="G307" s="1139"/>
      <c r="H307" s="1139"/>
      <c r="J307" s="1139"/>
      <c r="K307" s="1139"/>
    </row>
    <row r="308" spans="1:11" s="1138" customFormat="1">
      <c r="A308" s="1190"/>
      <c r="B308" s="1137"/>
      <c r="D308" s="1139"/>
      <c r="E308" s="1139"/>
      <c r="G308" s="1139"/>
      <c r="H308" s="1139"/>
      <c r="J308" s="1139"/>
      <c r="K308" s="1139"/>
    </row>
    <row r="309" spans="1:11" s="1138" customFormat="1">
      <c r="A309" s="1190"/>
      <c r="B309" s="1137"/>
      <c r="D309" s="1139"/>
      <c r="E309" s="1139"/>
      <c r="G309" s="1139"/>
      <c r="H309" s="1139"/>
      <c r="J309" s="1139"/>
      <c r="K309" s="1139"/>
    </row>
    <row r="310" spans="1:11" s="1138" customFormat="1">
      <c r="A310" s="1190"/>
      <c r="B310" s="1137"/>
      <c r="D310" s="1139"/>
      <c r="E310" s="1139"/>
      <c r="G310" s="1139"/>
      <c r="H310" s="1139"/>
      <c r="J310" s="1139"/>
      <c r="K310" s="1139"/>
    </row>
    <row r="311" spans="1:11" s="1138" customFormat="1">
      <c r="A311" s="1190"/>
      <c r="B311" s="1137"/>
      <c r="D311" s="1139"/>
      <c r="E311" s="1139"/>
      <c r="G311" s="1139"/>
      <c r="H311" s="1139"/>
      <c r="J311" s="1139"/>
      <c r="K311" s="1139"/>
    </row>
    <row r="312" spans="1:11" s="1138" customFormat="1">
      <c r="A312" s="1190"/>
      <c r="B312" s="1137"/>
      <c r="D312" s="1139"/>
      <c r="E312" s="1139"/>
      <c r="G312" s="1139"/>
      <c r="H312" s="1139"/>
      <c r="J312" s="1139"/>
      <c r="K312" s="1139"/>
    </row>
    <row r="313" spans="1:11" s="1138" customFormat="1">
      <c r="A313" s="1190"/>
      <c r="B313" s="1137"/>
      <c r="D313" s="1139"/>
      <c r="E313" s="1139"/>
      <c r="G313" s="1139"/>
      <c r="H313" s="1139"/>
      <c r="J313" s="1139"/>
      <c r="K313" s="1139"/>
    </row>
    <row r="314" spans="1:11" s="1138" customFormat="1">
      <c r="A314" s="1190"/>
      <c r="B314" s="1137"/>
      <c r="D314" s="1139"/>
      <c r="E314" s="1139"/>
      <c r="G314" s="1139"/>
      <c r="H314" s="1139"/>
      <c r="J314" s="1139"/>
      <c r="K314" s="1139"/>
    </row>
    <row r="315" spans="1:11" s="1138" customFormat="1">
      <c r="A315" s="1190"/>
      <c r="B315" s="1137"/>
      <c r="D315" s="1139"/>
      <c r="E315" s="1139"/>
      <c r="G315" s="1139"/>
      <c r="H315" s="1139"/>
      <c r="J315" s="1139"/>
      <c r="K315" s="1139"/>
    </row>
    <row r="316" spans="1:11" s="1138" customFormat="1">
      <c r="A316" s="1190"/>
      <c r="B316" s="1137"/>
      <c r="D316" s="1139"/>
      <c r="E316" s="1139"/>
      <c r="G316" s="1139"/>
      <c r="H316" s="1139"/>
      <c r="J316" s="1139"/>
      <c r="K316" s="1139"/>
    </row>
    <row r="317" spans="1:11" s="1138" customFormat="1">
      <c r="A317" s="1190"/>
      <c r="B317" s="1137"/>
      <c r="D317" s="1139"/>
      <c r="E317" s="1139"/>
      <c r="G317" s="1139"/>
      <c r="H317" s="1139"/>
      <c r="J317" s="1139"/>
      <c r="K317" s="1139"/>
    </row>
    <row r="318" spans="1:11" s="1138" customFormat="1">
      <c r="A318" s="1190"/>
      <c r="B318" s="1137"/>
      <c r="D318" s="1139"/>
      <c r="E318" s="1139"/>
      <c r="G318" s="1139"/>
      <c r="H318" s="1139"/>
      <c r="J318" s="1139"/>
      <c r="K318" s="1139"/>
    </row>
    <row r="319" spans="1:11" s="1138" customFormat="1">
      <c r="A319" s="1190"/>
      <c r="B319" s="1137"/>
      <c r="D319" s="1139"/>
      <c r="E319" s="1139"/>
      <c r="G319" s="1139"/>
      <c r="H319" s="1139"/>
      <c r="J319" s="1139"/>
      <c r="K319" s="1139"/>
    </row>
    <row r="320" spans="1:11" s="1138" customFormat="1">
      <c r="A320" s="1190"/>
      <c r="B320" s="1137"/>
      <c r="D320" s="1139"/>
      <c r="E320" s="1139"/>
      <c r="G320" s="1139"/>
      <c r="H320" s="1139"/>
      <c r="J320" s="1139"/>
      <c r="K320" s="1139"/>
    </row>
    <row r="321" spans="1:11" s="1138" customFormat="1">
      <c r="A321" s="1190"/>
      <c r="B321" s="1137"/>
      <c r="D321" s="1139"/>
      <c r="E321" s="1139"/>
      <c r="G321" s="1139"/>
      <c r="H321" s="1139"/>
      <c r="J321" s="1139"/>
      <c r="K321" s="1139"/>
    </row>
    <row r="322" spans="1:11" s="1138" customFormat="1">
      <c r="A322" s="1190"/>
      <c r="B322" s="1137"/>
      <c r="D322" s="1139"/>
      <c r="E322" s="1139"/>
      <c r="G322" s="1139"/>
      <c r="H322" s="1139"/>
      <c r="J322" s="1139"/>
      <c r="K322" s="1139"/>
    </row>
    <row r="323" spans="1:11" s="1138" customFormat="1">
      <c r="A323" s="1190"/>
      <c r="B323" s="1137"/>
      <c r="D323" s="1139"/>
      <c r="E323" s="1139"/>
      <c r="G323" s="1139"/>
      <c r="H323" s="1139"/>
      <c r="J323" s="1139"/>
      <c r="K323" s="1139"/>
    </row>
    <row r="324" spans="1:11" s="1138" customFormat="1">
      <c r="A324" s="1190"/>
      <c r="B324" s="1137"/>
      <c r="D324" s="1139"/>
      <c r="E324" s="1139"/>
      <c r="G324" s="1139"/>
      <c r="H324" s="1139"/>
      <c r="J324" s="1139"/>
      <c r="K324" s="1139"/>
    </row>
    <row r="325" spans="1:11" s="1138" customFormat="1">
      <c r="A325" s="1190"/>
      <c r="B325" s="1137"/>
      <c r="D325" s="1139"/>
      <c r="E325" s="1139"/>
      <c r="G325" s="1139"/>
      <c r="H325" s="1139"/>
      <c r="J325" s="1139"/>
      <c r="K325" s="1139"/>
    </row>
    <row r="326" spans="1:11" s="1138" customFormat="1">
      <c r="A326" s="1190"/>
      <c r="B326" s="1137"/>
      <c r="D326" s="1139"/>
      <c r="E326" s="1139"/>
      <c r="G326" s="1139"/>
      <c r="H326" s="1139"/>
      <c r="J326" s="1139"/>
      <c r="K326" s="1139"/>
    </row>
    <row r="327" spans="1:11" s="1138" customFormat="1">
      <c r="A327" s="1190"/>
      <c r="B327" s="1137"/>
      <c r="D327" s="1139"/>
      <c r="E327" s="1139"/>
      <c r="G327" s="1139"/>
      <c r="H327" s="1139"/>
      <c r="J327" s="1139"/>
      <c r="K327" s="1139"/>
    </row>
    <row r="328" spans="1:11" s="1138" customFormat="1">
      <c r="A328" s="1190"/>
      <c r="B328" s="1137"/>
      <c r="D328" s="1139"/>
      <c r="E328" s="1139"/>
      <c r="G328" s="1139"/>
      <c r="H328" s="1139"/>
      <c r="J328" s="1139"/>
      <c r="K328" s="1139"/>
    </row>
    <row r="329" spans="1:11" s="1138" customFormat="1">
      <c r="A329" s="1190"/>
      <c r="B329" s="1137"/>
      <c r="D329" s="1139"/>
      <c r="E329" s="1139"/>
      <c r="G329" s="1139"/>
      <c r="H329" s="1139"/>
      <c r="J329" s="1139"/>
      <c r="K329" s="1139"/>
    </row>
    <row r="330" spans="1:11" s="1138" customFormat="1">
      <c r="A330" s="1190"/>
      <c r="B330" s="1137"/>
      <c r="D330" s="1139"/>
      <c r="E330" s="1139"/>
      <c r="G330" s="1139"/>
      <c r="H330" s="1139"/>
      <c r="J330" s="1139"/>
      <c r="K330" s="1139"/>
    </row>
    <row r="331" spans="1:11" s="1138" customFormat="1">
      <c r="A331" s="1190"/>
      <c r="B331" s="1137"/>
      <c r="D331" s="1139"/>
      <c r="E331" s="1139"/>
      <c r="G331" s="1139"/>
      <c r="H331" s="1139"/>
      <c r="J331" s="1139"/>
      <c r="K331" s="1139"/>
    </row>
    <row r="332" spans="1:11" s="1138" customFormat="1">
      <c r="A332" s="1190"/>
      <c r="B332" s="1137"/>
      <c r="D332" s="1139"/>
      <c r="E332" s="1139"/>
      <c r="G332" s="1139"/>
      <c r="H332" s="1139"/>
      <c r="J332" s="1139"/>
      <c r="K332" s="1139"/>
    </row>
    <row r="333" spans="1:11" s="1138" customFormat="1">
      <c r="A333" s="1190"/>
      <c r="B333" s="1137"/>
      <c r="D333" s="1139"/>
      <c r="E333" s="1139"/>
      <c r="G333" s="1139"/>
      <c r="H333" s="1139"/>
      <c r="J333" s="1139"/>
      <c r="K333" s="1139"/>
    </row>
    <row r="334" spans="1:11" s="1138" customFormat="1">
      <c r="A334" s="1190"/>
      <c r="B334" s="1137"/>
      <c r="D334" s="1139"/>
      <c r="E334" s="1139"/>
      <c r="G334" s="1139"/>
      <c r="H334" s="1139"/>
      <c r="J334" s="1139"/>
      <c r="K334" s="1139"/>
    </row>
    <row r="335" spans="1:11" s="1138" customFormat="1">
      <c r="A335" s="1190"/>
      <c r="B335" s="1137"/>
      <c r="D335" s="1139"/>
      <c r="E335" s="1139"/>
      <c r="G335" s="1139"/>
      <c r="H335" s="1139"/>
      <c r="J335" s="1139"/>
      <c r="K335" s="1139"/>
    </row>
    <row r="336" spans="1:11" s="1138" customFormat="1">
      <c r="A336" s="1190"/>
      <c r="B336" s="1137"/>
      <c r="D336" s="1139"/>
      <c r="E336" s="1139"/>
      <c r="G336" s="1139"/>
      <c r="H336" s="1139"/>
      <c r="J336" s="1139"/>
      <c r="K336" s="1139"/>
    </row>
    <row r="337" spans="1:11" s="1138" customFormat="1">
      <c r="A337" s="1190"/>
      <c r="B337" s="1137"/>
      <c r="D337" s="1139"/>
      <c r="E337" s="1139"/>
      <c r="G337" s="1139"/>
      <c r="H337" s="1139"/>
      <c r="J337" s="1139"/>
      <c r="K337" s="1139"/>
    </row>
    <row r="338" spans="1:11" s="1138" customFormat="1">
      <c r="A338" s="1190"/>
      <c r="B338" s="1137"/>
      <c r="D338" s="1139"/>
      <c r="E338" s="1139"/>
      <c r="G338" s="1139"/>
      <c r="H338" s="1139"/>
      <c r="J338" s="1139"/>
      <c r="K338" s="1139"/>
    </row>
    <row r="339" spans="1:11" s="1138" customFormat="1">
      <c r="A339" s="1190"/>
      <c r="B339" s="1137"/>
      <c r="D339" s="1139"/>
      <c r="E339" s="1139"/>
      <c r="G339" s="1139"/>
      <c r="H339" s="1139"/>
      <c r="J339" s="1139"/>
      <c r="K339" s="1139"/>
    </row>
    <row r="340" spans="1:11" s="1138" customFormat="1">
      <c r="A340" s="1190"/>
      <c r="B340" s="1137"/>
      <c r="D340" s="1139"/>
      <c r="E340" s="1139"/>
      <c r="G340" s="1139"/>
      <c r="H340" s="1139"/>
      <c r="J340" s="1139"/>
      <c r="K340" s="1139"/>
    </row>
    <row r="341" spans="1:11" s="1138" customFormat="1">
      <c r="A341" s="1190"/>
      <c r="B341" s="1137"/>
      <c r="D341" s="1139"/>
      <c r="E341" s="1139"/>
      <c r="G341" s="1139"/>
      <c r="H341" s="1139"/>
      <c r="J341" s="1139"/>
      <c r="K341" s="1139"/>
    </row>
    <row r="342" spans="1:11" s="1138" customFormat="1">
      <c r="A342" s="1190"/>
      <c r="B342" s="1137"/>
      <c r="D342" s="1139"/>
      <c r="E342" s="1139"/>
      <c r="G342" s="1139"/>
      <c r="H342" s="1139"/>
      <c r="J342" s="1139"/>
      <c r="K342" s="1139"/>
    </row>
    <row r="343" spans="1:11" s="1138" customFormat="1">
      <c r="A343" s="1190"/>
      <c r="B343" s="1137"/>
      <c r="D343" s="1139"/>
      <c r="E343" s="1139"/>
      <c r="G343" s="1139"/>
      <c r="H343" s="1139"/>
      <c r="J343" s="1139"/>
      <c r="K343" s="1139"/>
    </row>
    <row r="344" spans="1:11" s="1138" customFormat="1">
      <c r="A344" s="1190"/>
      <c r="B344" s="1137"/>
      <c r="D344" s="1139"/>
      <c r="E344" s="1139"/>
      <c r="G344" s="1139"/>
      <c r="H344" s="1139"/>
      <c r="J344" s="1139"/>
      <c r="K344" s="1139"/>
    </row>
    <row r="345" spans="1:11" s="1138" customFormat="1">
      <c r="A345" s="1190"/>
      <c r="B345" s="1137"/>
      <c r="D345" s="1139"/>
      <c r="E345" s="1139"/>
      <c r="G345" s="1139"/>
      <c r="H345" s="1139"/>
      <c r="J345" s="1139"/>
      <c r="K345" s="1139"/>
    </row>
    <row r="346" spans="1:11" s="1138" customFormat="1">
      <c r="A346" s="1190"/>
      <c r="B346" s="1137"/>
      <c r="D346" s="1139"/>
      <c r="E346" s="1139"/>
      <c r="G346" s="1139"/>
      <c r="H346" s="1139"/>
      <c r="J346" s="1139"/>
      <c r="K346" s="1139"/>
    </row>
    <row r="347" spans="1:11" s="1138" customFormat="1">
      <c r="A347" s="1190"/>
      <c r="B347" s="1137"/>
      <c r="D347" s="1139"/>
      <c r="E347" s="1139"/>
      <c r="G347" s="1139"/>
      <c r="H347" s="1139"/>
      <c r="J347" s="1139"/>
      <c r="K347" s="1139"/>
    </row>
    <row r="348" spans="1:11" s="1138" customFormat="1">
      <c r="A348" s="1190"/>
      <c r="B348" s="1137"/>
      <c r="D348" s="1139"/>
      <c r="E348" s="1139"/>
      <c r="G348" s="1139"/>
      <c r="H348" s="1139"/>
      <c r="J348" s="1139"/>
      <c r="K348" s="1139"/>
    </row>
    <row r="349" spans="1:11" s="1138" customFormat="1">
      <c r="A349" s="1190"/>
      <c r="B349" s="1137"/>
      <c r="D349" s="1139"/>
      <c r="E349" s="1139"/>
      <c r="G349" s="1139"/>
      <c r="H349" s="1139"/>
      <c r="J349" s="1139"/>
      <c r="K349" s="1139"/>
    </row>
    <row r="350" spans="1:11" s="1138" customFormat="1">
      <c r="A350" s="1190"/>
      <c r="B350" s="1137"/>
      <c r="D350" s="1139"/>
      <c r="E350" s="1139"/>
      <c r="G350" s="1139"/>
      <c r="H350" s="1139"/>
      <c r="J350" s="1139"/>
      <c r="K350" s="1139"/>
    </row>
    <row r="351" spans="1:11" s="1138" customFormat="1">
      <c r="A351" s="1190"/>
      <c r="B351" s="1137"/>
      <c r="D351" s="1139"/>
      <c r="E351" s="1139"/>
      <c r="G351" s="1139"/>
      <c r="H351" s="1139"/>
      <c r="J351" s="1139"/>
      <c r="K351" s="1139"/>
    </row>
    <row r="352" spans="1:11" s="1138" customFormat="1">
      <c r="A352" s="1190"/>
      <c r="B352" s="1137"/>
      <c r="D352" s="1139"/>
      <c r="E352" s="1139"/>
      <c r="G352" s="1139"/>
      <c r="H352" s="1139"/>
      <c r="J352" s="1139"/>
      <c r="K352" s="1139"/>
    </row>
    <row r="353" spans="1:11" s="1138" customFormat="1">
      <c r="A353" s="1190"/>
      <c r="B353" s="1137"/>
      <c r="D353" s="1139"/>
      <c r="E353" s="1139"/>
      <c r="G353" s="1139"/>
      <c r="H353" s="1139"/>
      <c r="J353" s="1139"/>
      <c r="K353" s="1139"/>
    </row>
    <row r="354" spans="1:11" s="1138" customFormat="1">
      <c r="A354" s="1190"/>
      <c r="B354" s="1137"/>
      <c r="D354" s="1139"/>
      <c r="E354" s="1139"/>
      <c r="G354" s="1139"/>
      <c r="H354" s="1139"/>
      <c r="J354" s="1139"/>
      <c r="K354" s="1139"/>
    </row>
    <row r="355" spans="1:11" s="1138" customFormat="1">
      <c r="A355" s="1190"/>
      <c r="B355" s="1137"/>
      <c r="D355" s="1139"/>
      <c r="E355" s="1139"/>
      <c r="G355" s="1139"/>
      <c r="H355" s="1139"/>
      <c r="J355" s="1139"/>
      <c r="K355" s="1139"/>
    </row>
    <row r="356" spans="1:11" s="1138" customFormat="1">
      <c r="A356" s="1190"/>
      <c r="B356" s="1137"/>
      <c r="D356" s="1139"/>
      <c r="E356" s="1139"/>
      <c r="G356" s="1139"/>
      <c r="H356" s="1139"/>
      <c r="J356" s="1139"/>
      <c r="K356" s="1139"/>
    </row>
    <row r="357" spans="1:11" s="1138" customFormat="1">
      <c r="A357" s="1190"/>
      <c r="B357" s="1137"/>
      <c r="D357" s="1139"/>
      <c r="E357" s="1139"/>
      <c r="G357" s="1139"/>
      <c r="H357" s="1139"/>
      <c r="J357" s="1139"/>
      <c r="K357" s="1139"/>
    </row>
    <row r="358" spans="1:11" s="1138" customFormat="1">
      <c r="A358" s="1190"/>
      <c r="B358" s="1137"/>
      <c r="D358" s="1139"/>
      <c r="E358" s="1139"/>
      <c r="G358" s="1139"/>
      <c r="H358" s="1139"/>
      <c r="J358" s="1139"/>
      <c r="K358" s="1139"/>
    </row>
    <row r="359" spans="1:11" s="1138" customFormat="1">
      <c r="A359" s="1190"/>
      <c r="B359" s="1137"/>
      <c r="D359" s="1139"/>
      <c r="E359" s="1139"/>
      <c r="G359" s="1139"/>
      <c r="H359" s="1139"/>
      <c r="J359" s="1139"/>
      <c r="K359" s="1139"/>
    </row>
    <row r="360" spans="1:11" s="1138" customFormat="1">
      <c r="A360" s="1190"/>
      <c r="B360" s="1137"/>
      <c r="D360" s="1139"/>
      <c r="E360" s="1139"/>
      <c r="G360" s="1139"/>
      <c r="H360" s="1139"/>
      <c r="J360" s="1139"/>
      <c r="K360" s="1139"/>
    </row>
    <row r="361" spans="1:11" s="1138" customFormat="1">
      <c r="A361" s="1190"/>
      <c r="B361" s="1137"/>
      <c r="D361" s="1139"/>
      <c r="E361" s="1139"/>
      <c r="G361" s="1139"/>
      <c r="H361" s="1139"/>
      <c r="J361" s="1139"/>
      <c r="K361" s="1139"/>
    </row>
    <row r="362" spans="1:11" s="1138" customFormat="1">
      <c r="A362" s="1190"/>
      <c r="B362" s="1137"/>
      <c r="D362" s="1139"/>
      <c r="E362" s="1139"/>
      <c r="G362" s="1139"/>
      <c r="H362" s="1139"/>
      <c r="J362" s="1139"/>
      <c r="K362" s="1139"/>
    </row>
    <row r="363" spans="1:11" s="1138" customFormat="1">
      <c r="A363" s="1190"/>
      <c r="B363" s="1137"/>
      <c r="D363" s="1139"/>
      <c r="E363" s="1139"/>
      <c r="G363" s="1139"/>
      <c r="H363" s="1139"/>
      <c r="J363" s="1139"/>
      <c r="K363" s="1139"/>
    </row>
    <row r="364" spans="1:11" s="1138" customFormat="1">
      <c r="A364" s="1190"/>
      <c r="B364" s="1137"/>
      <c r="D364" s="1139"/>
      <c r="E364" s="1139"/>
      <c r="G364" s="1139"/>
      <c r="H364" s="1139"/>
      <c r="J364" s="1139"/>
      <c r="K364" s="1139"/>
    </row>
    <row r="365" spans="1:11" s="1138" customFormat="1">
      <c r="A365" s="1190"/>
      <c r="B365" s="1137"/>
      <c r="D365" s="1139"/>
      <c r="E365" s="1139"/>
      <c r="G365" s="1139"/>
      <c r="H365" s="1139"/>
      <c r="J365" s="1139"/>
      <c r="K365" s="1139"/>
    </row>
    <row r="366" spans="1:11" s="1138" customFormat="1">
      <c r="A366" s="1190"/>
      <c r="B366" s="1137"/>
      <c r="D366" s="1139"/>
      <c r="E366" s="1139"/>
      <c r="G366" s="1139"/>
      <c r="H366" s="1139"/>
      <c r="J366" s="1139"/>
      <c r="K366" s="1139"/>
    </row>
    <row r="367" spans="1:11" s="1138" customFormat="1">
      <c r="A367" s="1190"/>
      <c r="B367" s="1137"/>
      <c r="D367" s="1139"/>
      <c r="E367" s="1139"/>
      <c r="G367" s="1139"/>
      <c r="H367" s="1139"/>
      <c r="J367" s="1139"/>
      <c r="K367" s="1139"/>
    </row>
    <row r="368" spans="1:11" s="1138" customFormat="1">
      <c r="A368" s="1190"/>
      <c r="B368" s="1137"/>
      <c r="D368" s="1139"/>
      <c r="E368" s="1139"/>
      <c r="G368" s="1139"/>
      <c r="H368" s="1139"/>
      <c r="J368" s="1139"/>
      <c r="K368" s="1139"/>
    </row>
    <row r="369" spans="1:11" s="1138" customFormat="1">
      <c r="A369" s="1190"/>
      <c r="B369" s="1137"/>
      <c r="D369" s="1139"/>
      <c r="E369" s="1139"/>
      <c r="G369" s="1139"/>
      <c r="H369" s="1139"/>
      <c r="J369" s="1139"/>
      <c r="K369" s="1139"/>
    </row>
    <row r="370" spans="1:11" s="1138" customFormat="1">
      <c r="A370" s="1190"/>
      <c r="B370" s="1137"/>
      <c r="D370" s="1139"/>
      <c r="E370" s="1139"/>
      <c r="G370" s="1139"/>
      <c r="H370" s="1139"/>
      <c r="J370" s="1139"/>
      <c r="K370" s="1139"/>
    </row>
    <row r="371" spans="1:11" s="1138" customFormat="1">
      <c r="A371" s="1190"/>
      <c r="B371" s="1137"/>
      <c r="D371" s="1139"/>
      <c r="E371" s="1139"/>
      <c r="G371" s="1139"/>
      <c r="H371" s="1139"/>
      <c r="J371" s="1139"/>
      <c r="K371" s="1139"/>
    </row>
    <row r="372" spans="1:11" s="1138" customFormat="1">
      <c r="A372" s="1190"/>
      <c r="B372" s="1137"/>
      <c r="D372" s="1139"/>
      <c r="E372" s="1139"/>
      <c r="G372" s="1139"/>
      <c r="H372" s="1139"/>
      <c r="J372" s="1139"/>
      <c r="K372" s="1139"/>
    </row>
    <row r="373" spans="1:11" s="1138" customFormat="1">
      <c r="A373" s="1190"/>
      <c r="B373" s="1137"/>
      <c r="D373" s="1139"/>
      <c r="E373" s="1139"/>
      <c r="G373" s="1139"/>
      <c r="H373" s="1139"/>
      <c r="J373" s="1139"/>
      <c r="K373" s="1139"/>
    </row>
    <row r="374" spans="1:11" s="1138" customFormat="1">
      <c r="A374" s="1190"/>
      <c r="B374" s="1137"/>
      <c r="D374" s="1139"/>
      <c r="E374" s="1139"/>
      <c r="G374" s="1139"/>
      <c r="H374" s="1139"/>
      <c r="J374" s="1139"/>
      <c r="K374" s="1139"/>
    </row>
    <row r="375" spans="1:11" s="1138" customFormat="1">
      <c r="A375" s="1190"/>
      <c r="B375" s="1137"/>
      <c r="D375" s="1139"/>
      <c r="E375" s="1139"/>
      <c r="G375" s="1139"/>
      <c r="H375" s="1139"/>
      <c r="J375" s="1139"/>
      <c r="K375" s="1139"/>
    </row>
    <row r="376" spans="1:11" s="1138" customFormat="1">
      <c r="A376" s="1190"/>
      <c r="B376" s="1137"/>
      <c r="D376" s="1139"/>
      <c r="E376" s="1139"/>
      <c r="G376" s="1139"/>
      <c r="H376" s="1139"/>
      <c r="J376" s="1139"/>
      <c r="K376" s="1139"/>
    </row>
    <row r="377" spans="1:11" s="1138" customFormat="1">
      <c r="A377" s="1190"/>
      <c r="B377" s="1137"/>
      <c r="D377" s="1139"/>
      <c r="E377" s="1139"/>
      <c r="G377" s="1139"/>
      <c r="H377" s="1139"/>
      <c r="J377" s="1139"/>
      <c r="K377" s="1139"/>
    </row>
    <row r="378" spans="1:11" s="1138" customFormat="1">
      <c r="A378" s="1190"/>
      <c r="B378" s="1137"/>
      <c r="D378" s="1139"/>
      <c r="E378" s="1139"/>
      <c r="G378" s="1139"/>
      <c r="H378" s="1139"/>
      <c r="J378" s="1139"/>
      <c r="K378" s="1139"/>
    </row>
    <row r="379" spans="1:11" s="1138" customFormat="1">
      <c r="A379" s="1190"/>
      <c r="B379" s="1137"/>
      <c r="D379" s="1139"/>
      <c r="E379" s="1139"/>
      <c r="G379" s="1139"/>
      <c r="H379" s="1139"/>
      <c r="J379" s="1139"/>
      <c r="K379" s="1139"/>
    </row>
    <row r="380" spans="1:11" s="1138" customFormat="1">
      <c r="A380" s="1190"/>
      <c r="B380" s="1137"/>
      <c r="D380" s="1139"/>
      <c r="E380" s="1139"/>
      <c r="G380" s="1139"/>
      <c r="H380" s="1139"/>
      <c r="J380" s="1139"/>
      <c r="K380" s="1139"/>
    </row>
    <row r="381" spans="1:11" s="1138" customFormat="1">
      <c r="A381" s="1190"/>
      <c r="B381" s="1137"/>
      <c r="D381" s="1139"/>
      <c r="E381" s="1139"/>
      <c r="G381" s="1139"/>
      <c r="H381" s="1139"/>
      <c r="J381" s="1139"/>
      <c r="K381" s="1139"/>
    </row>
    <row r="382" spans="1:11" s="1138" customFormat="1">
      <c r="A382" s="1190"/>
      <c r="B382" s="1137"/>
      <c r="D382" s="1139"/>
      <c r="E382" s="1139"/>
      <c r="G382" s="1139"/>
      <c r="H382" s="1139"/>
      <c r="J382" s="1139"/>
      <c r="K382" s="1139"/>
    </row>
    <row r="383" spans="1:11" s="1138" customFormat="1">
      <c r="A383" s="1190"/>
      <c r="B383" s="1137"/>
      <c r="D383" s="1139"/>
      <c r="E383" s="1139"/>
      <c r="G383" s="1139"/>
      <c r="H383" s="1139"/>
      <c r="J383" s="1139"/>
      <c r="K383" s="1139"/>
    </row>
    <row r="384" spans="1:11" s="1138" customFormat="1">
      <c r="A384" s="1190"/>
      <c r="B384" s="1137"/>
      <c r="D384" s="1139"/>
      <c r="E384" s="1139"/>
      <c r="G384" s="1139"/>
      <c r="H384" s="1139"/>
      <c r="J384" s="1139"/>
      <c r="K384" s="1139"/>
    </row>
    <row r="385" spans="1:11" s="1138" customFormat="1">
      <c r="A385" s="1190"/>
      <c r="B385" s="1137"/>
      <c r="D385" s="1139"/>
      <c r="E385" s="1139"/>
      <c r="G385" s="1139"/>
      <c r="H385" s="1139"/>
      <c r="J385" s="1139"/>
      <c r="K385" s="1139"/>
    </row>
    <row r="386" spans="1:11" s="1138" customFormat="1">
      <c r="A386" s="1190"/>
      <c r="B386" s="1137"/>
      <c r="D386" s="1139"/>
      <c r="E386" s="1139"/>
      <c r="G386" s="1139"/>
      <c r="H386" s="1139"/>
      <c r="J386" s="1139"/>
      <c r="K386" s="1139"/>
    </row>
    <row r="387" spans="1:11" s="1138" customFormat="1">
      <c r="A387" s="1190"/>
      <c r="B387" s="1137"/>
      <c r="D387" s="1139"/>
      <c r="E387" s="1139"/>
      <c r="G387" s="1139"/>
      <c r="H387" s="1139"/>
      <c r="J387" s="1139"/>
      <c r="K387" s="1139"/>
    </row>
    <row r="388" spans="1:11" s="1138" customFormat="1">
      <c r="A388" s="1190"/>
      <c r="B388" s="1137"/>
      <c r="D388" s="1139"/>
      <c r="E388" s="1139"/>
      <c r="G388" s="1139"/>
      <c r="H388" s="1139"/>
      <c r="J388" s="1139"/>
      <c r="K388" s="1139"/>
    </row>
    <row r="389" spans="1:11" s="1138" customFormat="1">
      <c r="A389" s="1190"/>
      <c r="B389" s="1137"/>
      <c r="D389" s="1139"/>
      <c r="E389" s="1139"/>
      <c r="G389" s="1139"/>
      <c r="H389" s="1139"/>
      <c r="J389" s="1139"/>
      <c r="K389" s="1139"/>
    </row>
    <row r="390" spans="1:11" s="1138" customFormat="1">
      <c r="A390" s="1190"/>
      <c r="B390" s="1137"/>
      <c r="D390" s="1139"/>
      <c r="E390" s="1139"/>
      <c r="G390" s="1139"/>
      <c r="H390" s="1139"/>
      <c r="J390" s="1139"/>
      <c r="K390" s="1139"/>
    </row>
    <row r="391" spans="1:11" s="1138" customFormat="1">
      <c r="A391" s="1190"/>
      <c r="B391" s="1137"/>
      <c r="D391" s="1139"/>
      <c r="E391" s="1139"/>
      <c r="G391" s="1139"/>
      <c r="H391" s="1139"/>
      <c r="J391" s="1139"/>
      <c r="K391" s="1139"/>
    </row>
    <row r="392" spans="1:11" s="1138" customFormat="1">
      <c r="A392" s="1190"/>
      <c r="B392" s="1137"/>
      <c r="D392" s="1139"/>
      <c r="E392" s="1139"/>
      <c r="G392" s="1139"/>
      <c r="H392" s="1139"/>
      <c r="J392" s="1139"/>
      <c r="K392" s="1139"/>
    </row>
    <row r="393" spans="1:11" s="1138" customFormat="1">
      <c r="A393" s="1190"/>
      <c r="B393" s="1137"/>
      <c r="D393" s="1139"/>
      <c r="E393" s="1139"/>
      <c r="G393" s="1139"/>
      <c r="H393" s="1139"/>
      <c r="J393" s="1139"/>
      <c r="K393" s="1139"/>
    </row>
    <row r="394" spans="1:11" s="1138" customFormat="1">
      <c r="A394" s="1190"/>
      <c r="B394" s="1137"/>
      <c r="D394" s="1139"/>
      <c r="E394" s="1139"/>
      <c r="G394" s="1139"/>
      <c r="H394" s="1139"/>
      <c r="J394" s="1139"/>
      <c r="K394" s="1139"/>
    </row>
    <row r="395" spans="1:11" s="1138" customFormat="1">
      <c r="A395" s="1190"/>
      <c r="B395" s="1137"/>
      <c r="D395" s="1139"/>
      <c r="E395" s="1139"/>
      <c r="G395" s="1139"/>
      <c r="H395" s="1139"/>
      <c r="J395" s="1139"/>
      <c r="K395" s="1139"/>
    </row>
    <row r="396" spans="1:11" s="1138" customFormat="1">
      <c r="A396" s="1190"/>
      <c r="B396" s="1137"/>
      <c r="D396" s="1139"/>
      <c r="E396" s="1139"/>
      <c r="G396" s="1139"/>
      <c r="H396" s="1139"/>
      <c r="J396" s="1139"/>
      <c r="K396" s="1139"/>
    </row>
    <row r="397" spans="1:11" s="1138" customFormat="1">
      <c r="A397" s="1190"/>
      <c r="B397" s="1137"/>
      <c r="D397" s="1139"/>
      <c r="E397" s="1139"/>
      <c r="G397" s="1139"/>
      <c r="H397" s="1139"/>
      <c r="J397" s="1139"/>
      <c r="K397" s="1139"/>
    </row>
    <row r="398" spans="1:11" s="1138" customFormat="1">
      <c r="A398" s="1190"/>
      <c r="B398" s="1137"/>
      <c r="D398" s="1139"/>
      <c r="E398" s="1139"/>
      <c r="G398" s="1139"/>
      <c r="H398" s="1139"/>
      <c r="J398" s="1139"/>
      <c r="K398" s="1139"/>
    </row>
    <row r="399" spans="1:11" s="1138" customFormat="1">
      <c r="A399" s="1190"/>
      <c r="B399" s="1137"/>
      <c r="D399" s="1139"/>
      <c r="E399" s="1139"/>
      <c r="G399" s="1139"/>
      <c r="H399" s="1139"/>
      <c r="J399" s="1139"/>
      <c r="K399" s="1139"/>
    </row>
    <row r="400" spans="1:11" s="1138" customFormat="1">
      <c r="A400" s="1190"/>
      <c r="B400" s="1137"/>
      <c r="D400" s="1139"/>
      <c r="E400" s="1139"/>
      <c r="G400" s="1139"/>
      <c r="H400" s="1139"/>
      <c r="J400" s="1139"/>
      <c r="K400" s="1139"/>
    </row>
    <row r="401" spans="1:11" s="1138" customFormat="1">
      <c r="A401" s="1190"/>
      <c r="B401" s="1137"/>
      <c r="D401" s="1139"/>
      <c r="E401" s="1139"/>
      <c r="G401" s="1139"/>
      <c r="H401" s="1139"/>
      <c r="J401" s="1139"/>
      <c r="K401" s="1139"/>
    </row>
    <row r="402" spans="1:11" s="1138" customFormat="1">
      <c r="A402" s="1190"/>
      <c r="B402" s="1137"/>
      <c r="D402" s="1139"/>
      <c r="E402" s="1139"/>
      <c r="G402" s="1139"/>
      <c r="H402" s="1139"/>
      <c r="J402" s="1139"/>
      <c r="K402" s="1139"/>
    </row>
    <row r="403" spans="1:11" s="1138" customFormat="1">
      <c r="A403" s="1190"/>
      <c r="B403" s="1137"/>
      <c r="D403" s="1139"/>
      <c r="E403" s="1139"/>
      <c r="G403" s="1139"/>
      <c r="H403" s="1139"/>
      <c r="J403" s="1139"/>
      <c r="K403" s="1139"/>
    </row>
    <row r="404" spans="1:11" s="1138" customFormat="1">
      <c r="A404" s="1190"/>
      <c r="B404" s="1137"/>
      <c r="D404" s="1139"/>
      <c r="E404" s="1139"/>
      <c r="G404" s="1139"/>
      <c r="H404" s="1139"/>
      <c r="J404" s="1139"/>
      <c r="K404" s="1139"/>
    </row>
    <row r="405" spans="1:11" s="1138" customFormat="1">
      <c r="A405" s="1190"/>
      <c r="B405" s="1137"/>
      <c r="D405" s="1139"/>
      <c r="E405" s="1139"/>
      <c r="G405" s="1139"/>
      <c r="H405" s="1139"/>
      <c r="J405" s="1139"/>
      <c r="K405" s="1139"/>
    </row>
    <row r="406" spans="1:11" s="1138" customFormat="1">
      <c r="A406" s="1190"/>
      <c r="B406" s="1137"/>
      <c r="D406" s="1139"/>
      <c r="E406" s="1139"/>
      <c r="G406" s="1139"/>
      <c r="H406" s="1139"/>
      <c r="J406" s="1139"/>
      <c r="K406" s="1139"/>
    </row>
    <row r="407" spans="1:11" s="1138" customFormat="1">
      <c r="A407" s="1190"/>
      <c r="B407" s="1137"/>
      <c r="D407" s="1139"/>
      <c r="E407" s="1139"/>
      <c r="G407" s="1139"/>
      <c r="H407" s="1139"/>
      <c r="J407" s="1139"/>
      <c r="K407" s="1139"/>
    </row>
    <row r="408" spans="1:11" s="1138" customFormat="1">
      <c r="A408" s="1190"/>
      <c r="B408" s="1137"/>
      <c r="D408" s="1139"/>
      <c r="E408" s="1139"/>
      <c r="G408" s="1139"/>
      <c r="H408" s="1139"/>
      <c r="J408" s="1139"/>
      <c r="K408" s="1139"/>
    </row>
    <row r="409" spans="1:11" s="1138" customFormat="1">
      <c r="A409" s="1190"/>
      <c r="B409" s="1137"/>
      <c r="D409" s="1139"/>
      <c r="E409" s="1139"/>
      <c r="G409" s="1139"/>
      <c r="H409" s="1139"/>
      <c r="J409" s="1139"/>
      <c r="K409" s="1139"/>
    </row>
    <row r="410" spans="1:11" s="1138" customFormat="1">
      <c r="A410" s="1190"/>
      <c r="B410" s="1137"/>
      <c r="D410" s="1139"/>
      <c r="E410" s="1139"/>
      <c r="G410" s="1139"/>
      <c r="H410" s="1139"/>
      <c r="J410" s="1139"/>
      <c r="K410" s="1139"/>
    </row>
    <row r="411" spans="1:11" s="1138" customFormat="1">
      <c r="A411" s="1190"/>
      <c r="B411" s="1137"/>
      <c r="D411" s="1139"/>
      <c r="E411" s="1139"/>
      <c r="G411" s="1139"/>
      <c r="H411" s="1139"/>
      <c r="J411" s="1139"/>
      <c r="K411" s="1139"/>
    </row>
    <row r="412" spans="1:11" s="1138" customFormat="1">
      <c r="A412" s="1190"/>
      <c r="B412" s="1137"/>
      <c r="D412" s="1139"/>
      <c r="E412" s="1139"/>
      <c r="G412" s="1139"/>
      <c r="H412" s="1139"/>
      <c r="J412" s="1139"/>
      <c r="K412" s="1139"/>
    </row>
    <row r="413" spans="1:11" s="1138" customFormat="1">
      <c r="A413" s="1190"/>
      <c r="B413" s="1137"/>
      <c r="D413" s="1139"/>
      <c r="E413" s="1139"/>
      <c r="G413" s="1139"/>
      <c r="H413" s="1139"/>
      <c r="J413" s="1139"/>
      <c r="K413" s="1139"/>
    </row>
    <row r="414" spans="1:11" s="1138" customFormat="1">
      <c r="A414" s="1190"/>
      <c r="B414" s="1137"/>
      <c r="D414" s="1139"/>
      <c r="E414" s="1139"/>
      <c r="G414" s="1139"/>
      <c r="H414" s="1139"/>
      <c r="J414" s="1139"/>
      <c r="K414" s="1139"/>
    </row>
    <row r="415" spans="1:11" s="1138" customFormat="1">
      <c r="A415" s="1190"/>
      <c r="B415" s="1137"/>
      <c r="D415" s="1139"/>
      <c r="E415" s="1139"/>
      <c r="G415" s="1139"/>
      <c r="H415" s="1139"/>
      <c r="J415" s="1139"/>
      <c r="K415" s="1139"/>
    </row>
    <row r="416" spans="1:11" s="1138" customFormat="1">
      <c r="A416" s="1190"/>
      <c r="B416" s="1137"/>
      <c r="D416" s="1139"/>
      <c r="E416" s="1139"/>
      <c r="G416" s="1139"/>
      <c r="H416" s="1139"/>
      <c r="J416" s="1139"/>
      <c r="K416" s="1139"/>
    </row>
    <row r="417" spans="1:11" s="1138" customFormat="1">
      <c r="A417" s="1190"/>
      <c r="B417" s="1137"/>
      <c r="D417" s="1139"/>
      <c r="E417" s="1139"/>
      <c r="G417" s="1139"/>
      <c r="H417" s="1139"/>
      <c r="J417" s="1139"/>
      <c r="K417" s="1139"/>
    </row>
    <row r="418" spans="1:11" s="1138" customFormat="1">
      <c r="A418" s="1190"/>
      <c r="B418" s="1137"/>
      <c r="D418" s="1139"/>
      <c r="E418" s="1139"/>
      <c r="G418" s="1139"/>
      <c r="H418" s="1139"/>
      <c r="J418" s="1139"/>
      <c r="K418" s="1139"/>
    </row>
    <row r="419" spans="1:11" s="1138" customFormat="1">
      <c r="A419" s="1190"/>
      <c r="B419" s="1137"/>
      <c r="D419" s="1139"/>
      <c r="E419" s="1139"/>
      <c r="G419" s="1139"/>
      <c r="H419" s="1139"/>
      <c r="J419" s="1139"/>
      <c r="K419" s="1139"/>
    </row>
    <row r="420" spans="1:11" s="1138" customFormat="1">
      <c r="A420" s="1190"/>
      <c r="B420" s="1137"/>
      <c r="D420" s="1139"/>
      <c r="E420" s="1139"/>
      <c r="G420" s="1139"/>
      <c r="H420" s="1139"/>
      <c r="J420" s="1139"/>
      <c r="K420" s="1139"/>
    </row>
    <row r="421" spans="1:11" s="1138" customFormat="1">
      <c r="A421" s="1190"/>
      <c r="B421" s="1137"/>
      <c r="D421" s="1139"/>
      <c r="E421" s="1139"/>
      <c r="G421" s="1139"/>
      <c r="H421" s="1139"/>
      <c r="J421" s="1139"/>
      <c r="K421" s="1139"/>
    </row>
    <row r="422" spans="1:11" s="1138" customFormat="1">
      <c r="A422" s="1190"/>
      <c r="B422" s="1137"/>
      <c r="D422" s="1139"/>
      <c r="E422" s="1139"/>
      <c r="G422" s="1139"/>
      <c r="H422" s="1139"/>
      <c r="J422" s="1139"/>
      <c r="K422" s="1139"/>
    </row>
    <row r="423" spans="1:11" s="1138" customFormat="1">
      <c r="A423" s="1190"/>
      <c r="B423" s="1137"/>
      <c r="D423" s="1139"/>
      <c r="E423" s="1139"/>
      <c r="G423" s="1139"/>
      <c r="H423" s="1139"/>
      <c r="J423" s="1139"/>
      <c r="K423" s="1139"/>
    </row>
    <row r="424" spans="1:11" s="1138" customFormat="1">
      <c r="A424" s="1190"/>
      <c r="B424" s="1137"/>
      <c r="D424" s="1139"/>
      <c r="E424" s="1139"/>
      <c r="G424" s="1139"/>
      <c r="H424" s="1139"/>
      <c r="J424" s="1139"/>
      <c r="K424" s="1139"/>
    </row>
    <row r="425" spans="1:11">
      <c r="A425" s="1190"/>
    </row>
    <row r="426" spans="1:11">
      <c r="A426" s="1190"/>
    </row>
    <row r="427" spans="1:11">
      <c r="A427" s="1190"/>
    </row>
    <row r="428" spans="1:11">
      <c r="A428" s="1190"/>
    </row>
    <row r="429" spans="1:11">
      <c r="A429" s="1190"/>
    </row>
    <row r="430" spans="1:11">
      <c r="A430" s="1190"/>
    </row>
    <row r="431" spans="1:11">
      <c r="A431" s="1190"/>
    </row>
    <row r="432" spans="1:11">
      <c r="A432" s="1190"/>
    </row>
    <row r="433" spans="1:1">
      <c r="A433" s="1190"/>
    </row>
    <row r="434" spans="1:1">
      <c r="A434" s="1190"/>
    </row>
    <row r="435" spans="1:1">
      <c r="A435" s="1190"/>
    </row>
    <row r="436" spans="1:1">
      <c r="A436" s="1190"/>
    </row>
    <row r="437" spans="1:1">
      <c r="A437" s="1190"/>
    </row>
    <row r="438" spans="1:1">
      <c r="A438" s="1190"/>
    </row>
    <row r="439" spans="1:1">
      <c r="A439" s="1190"/>
    </row>
    <row r="440" spans="1:1">
      <c r="A440" s="1190"/>
    </row>
    <row r="441" spans="1:1">
      <c r="A441" s="1190"/>
    </row>
    <row r="442" spans="1:1">
      <c r="A442" s="1190"/>
    </row>
    <row r="443" spans="1:1">
      <c r="A443" s="1190"/>
    </row>
    <row r="444" spans="1:1">
      <c r="A444" s="1190"/>
    </row>
    <row r="445" spans="1:1">
      <c r="A445" s="1190"/>
    </row>
    <row r="446" spans="1:1">
      <c r="A446" s="1190"/>
    </row>
    <row r="447" spans="1:1">
      <c r="A447" s="1190"/>
    </row>
    <row r="448" spans="1:1">
      <c r="A448" s="1190"/>
    </row>
    <row r="449" spans="1:1">
      <c r="A449" s="1190"/>
    </row>
    <row r="450" spans="1:1">
      <c r="A450" s="1190"/>
    </row>
    <row r="451" spans="1:1">
      <c r="A451" s="1190"/>
    </row>
    <row r="452" spans="1:1">
      <c r="A452" s="1190"/>
    </row>
    <row r="453" spans="1:1">
      <c r="A453" s="1190"/>
    </row>
    <row r="454" spans="1:1">
      <c r="A454" s="1190"/>
    </row>
    <row r="455" spans="1:1">
      <c r="A455" s="1190"/>
    </row>
    <row r="456" spans="1:1">
      <c r="A456" s="1190"/>
    </row>
    <row r="457" spans="1:1">
      <c r="A457" s="1190"/>
    </row>
    <row r="458" spans="1:1">
      <c r="A458" s="1190"/>
    </row>
    <row r="459" spans="1:1">
      <c r="A459" s="1190"/>
    </row>
    <row r="460" spans="1:1">
      <c r="A460" s="1190"/>
    </row>
    <row r="461" spans="1:1">
      <c r="A461" s="1190"/>
    </row>
    <row r="462" spans="1:1">
      <c r="A462" s="1190"/>
    </row>
    <row r="463" spans="1:1">
      <c r="A463" s="1190"/>
    </row>
    <row r="464" spans="1:1">
      <c r="A464" s="1190"/>
    </row>
    <row r="465" spans="1:1">
      <c r="A465" s="1190"/>
    </row>
    <row r="466" spans="1:1">
      <c r="A466" s="1190"/>
    </row>
    <row r="467" spans="1:1">
      <c r="A467" s="1190"/>
    </row>
    <row r="468" spans="1:1">
      <c r="A468" s="1190"/>
    </row>
    <row r="469" spans="1:1">
      <c r="A469" s="1190"/>
    </row>
    <row r="470" spans="1:1">
      <c r="A470" s="1190"/>
    </row>
    <row r="471" spans="1:1">
      <c r="A471" s="1190"/>
    </row>
    <row r="472" spans="1:1">
      <c r="A472" s="1190"/>
    </row>
    <row r="473" spans="1:1">
      <c r="A473" s="1190"/>
    </row>
    <row r="474" spans="1:1">
      <c r="A474" s="1190"/>
    </row>
    <row r="475" spans="1:1">
      <c r="A475" s="1190"/>
    </row>
    <row r="476" spans="1:1">
      <c r="A476" s="1190"/>
    </row>
    <row r="477" spans="1:1">
      <c r="A477" s="1190"/>
    </row>
    <row r="478" spans="1:1">
      <c r="A478" s="1190"/>
    </row>
    <row r="479" spans="1:1">
      <c r="A479" s="1190"/>
    </row>
    <row r="480" spans="1:1">
      <c r="A480" s="1190"/>
    </row>
    <row r="481" spans="1:1">
      <c r="A481" s="1190"/>
    </row>
    <row r="482" spans="1:1">
      <c r="A482" s="1190"/>
    </row>
    <row r="483" spans="1:1">
      <c r="A483" s="1190"/>
    </row>
    <row r="484" spans="1:1">
      <c r="A484" s="1190"/>
    </row>
    <row r="485" spans="1:1">
      <c r="A485" s="1190"/>
    </row>
    <row r="486" spans="1:1">
      <c r="A486" s="1190"/>
    </row>
    <row r="487" spans="1:1">
      <c r="A487" s="1190"/>
    </row>
    <row r="488" spans="1:1">
      <c r="A488" s="1190"/>
    </row>
    <row r="489" spans="1:1">
      <c r="A489" s="1190"/>
    </row>
    <row r="490" spans="1:1">
      <c r="A490" s="1190"/>
    </row>
    <row r="491" spans="1:1">
      <c r="A491" s="1190"/>
    </row>
    <row r="492" spans="1:1">
      <c r="A492" s="1190"/>
    </row>
  </sheetData>
  <phoneticPr fontId="26" type="noConversion"/>
  <pageMargins left="0.75" right="0.75" top="1" bottom="1" header="0.5" footer="0.5"/>
  <pageSetup orientation="portrait" r:id="rId1"/>
  <headerFooter alignWithMargins="0">
    <oddHeader>&amp;CCalfornia State University, Northridge
Salary Schedule Effective July 1, 2006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62"/>
  <sheetViews>
    <sheetView workbookViewId="0">
      <selection activeCell="N27" sqref="N27"/>
    </sheetView>
  </sheetViews>
  <sheetFormatPr defaultRowHeight="12.75"/>
  <cols>
    <col min="1" max="1" width="9.7109375" style="1170" customWidth="1"/>
    <col min="2" max="2" width="16.425781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" customWidth="1"/>
    <col min="10" max="10" width="9" style="1135" customWidth="1"/>
    <col min="11" max="11" width="10.42578125" style="1135" customWidth="1"/>
  </cols>
  <sheetData>
    <row r="1" spans="1:182" s="1136" customFormat="1" ht="22.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2" s="1137" customFormat="1" ht="22.5" customHeight="1">
      <c r="A2" s="1180" t="s">
        <v>165</v>
      </c>
      <c r="B2" s="1151"/>
      <c r="C2" s="1148"/>
      <c r="D2" s="1150" t="s">
        <v>175</v>
      </c>
      <c r="E2" s="1150"/>
      <c r="F2" s="1149"/>
      <c r="G2" s="1150"/>
      <c r="H2" s="1150"/>
      <c r="I2" s="1149"/>
      <c r="J2" s="1150"/>
      <c r="K2" s="1152"/>
    </row>
    <row r="3" spans="1:182" s="1137" customFormat="1" ht="18" customHeigh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2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2">
      <c r="A5" s="1169" t="s">
        <v>0</v>
      </c>
      <c r="B5" s="1156"/>
      <c r="C5" s="1140"/>
      <c r="D5" s="1153">
        <v>3101</v>
      </c>
      <c r="E5" s="1142">
        <v>37212</v>
      </c>
      <c r="F5" s="1146"/>
      <c r="G5" s="1141">
        <v>3379</v>
      </c>
      <c r="H5" s="1153">
        <v>40548</v>
      </c>
      <c r="I5" s="1146"/>
      <c r="J5" s="1153">
        <v>3618</v>
      </c>
      <c r="K5" s="1142">
        <v>43416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  <c r="FZ5" s="1138"/>
    </row>
    <row r="6" spans="1:182">
      <c r="A6" s="1169"/>
      <c r="B6" s="1157"/>
      <c r="C6" s="1140"/>
      <c r="D6" s="1153"/>
      <c r="E6" s="1142"/>
      <c r="F6" s="1146"/>
      <c r="G6" s="1141"/>
      <c r="H6" s="1153"/>
      <c r="I6" s="1146"/>
      <c r="J6" s="1153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  <c r="FZ6" s="1138"/>
    </row>
    <row r="7" spans="1:182">
      <c r="A7" s="1169">
        <v>2361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  <c r="FZ7" s="1138"/>
    </row>
    <row r="8" spans="1:182">
      <c r="A8" s="1169">
        <v>2359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  <c r="FZ8" s="1138"/>
    </row>
    <row r="9" spans="1:182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2">
      <c r="A10" s="1169" t="s">
        <v>1</v>
      </c>
      <c r="B10" s="1157"/>
      <c r="C10" s="1140"/>
      <c r="D10" s="1153">
        <v>3702</v>
      </c>
      <c r="E10" s="1142">
        <v>44424</v>
      </c>
      <c r="F10" s="1146"/>
      <c r="G10" s="1141">
        <v>4451</v>
      </c>
      <c r="H10" s="1153">
        <v>53412</v>
      </c>
      <c r="I10" s="1146"/>
      <c r="J10" s="1153">
        <v>5003</v>
      </c>
      <c r="K10" s="1142">
        <v>60036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  <c r="FZ10" s="1138"/>
    </row>
    <row r="11" spans="1:182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  <c r="FZ11" s="1138"/>
    </row>
    <row r="12" spans="1:182">
      <c r="A12" s="1169">
        <v>2361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  <c r="FZ12" s="1138"/>
    </row>
    <row r="13" spans="1:182">
      <c r="A13" s="1169">
        <v>2920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</row>
    <row r="14" spans="1:182">
      <c r="A14" s="1169">
        <v>2359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</row>
    <row r="15" spans="1:182" ht="9.75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  <c r="FZ15" s="1138"/>
    </row>
    <row r="16" spans="1:182">
      <c r="A16" s="1169">
        <v>2382</v>
      </c>
      <c r="B16" s="1157" t="s">
        <v>144</v>
      </c>
      <c r="C16" s="1140"/>
      <c r="D16" s="1153">
        <v>3702</v>
      </c>
      <c r="E16" s="1142">
        <v>4424</v>
      </c>
      <c r="F16" s="1146"/>
      <c r="G16" s="1141">
        <v>4451</v>
      </c>
      <c r="H16" s="1153">
        <v>53412</v>
      </c>
      <c r="I16" s="1146"/>
      <c r="J16" s="1153">
        <v>5003</v>
      </c>
      <c r="K16" s="1142">
        <v>60036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  <c r="FZ16" s="1138"/>
    </row>
    <row r="17" spans="1:182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2">
      <c r="A18" s="1169" t="s">
        <v>2</v>
      </c>
      <c r="B18" s="1157"/>
      <c r="C18" s="1140"/>
      <c r="D18" s="1153">
        <v>4451</v>
      </c>
      <c r="E18" s="1142">
        <v>53412</v>
      </c>
      <c r="F18" s="1146"/>
      <c r="G18" s="1141">
        <v>5624</v>
      </c>
      <c r="H18" s="1153">
        <v>67488</v>
      </c>
      <c r="I18" s="1146"/>
      <c r="J18" s="1153">
        <v>8392</v>
      </c>
      <c r="K18" s="1142">
        <v>100704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  <c r="FZ18" s="1138"/>
    </row>
    <row r="19" spans="1:182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  <c r="FZ19" s="1138"/>
    </row>
    <row r="20" spans="1:182">
      <c r="A20" s="1169">
        <v>2361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  <c r="FZ20" s="1138"/>
    </row>
    <row r="21" spans="1:182">
      <c r="A21" s="1169">
        <v>2920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  <c r="FZ21" s="1138"/>
    </row>
    <row r="22" spans="1:182">
      <c r="A22" s="1169">
        <v>3070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/>
      <c r="K22" s="1142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  <c r="FZ22" s="1138"/>
    </row>
    <row r="23" spans="1:182">
      <c r="A23" s="1169">
        <v>2359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  <c r="FZ23" s="1138"/>
    </row>
    <row r="24" spans="1:182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  <c r="FZ24" s="1138"/>
    </row>
    <row r="25" spans="1:182">
      <c r="A25" s="1169">
        <v>2379</v>
      </c>
      <c r="B25" s="1157" t="s">
        <v>146</v>
      </c>
      <c r="C25" s="1140"/>
      <c r="D25" s="1153">
        <v>4059</v>
      </c>
      <c r="E25" s="1142">
        <v>48708</v>
      </c>
      <c r="F25" s="1146"/>
      <c r="G25" s="1141">
        <v>5624</v>
      </c>
      <c r="H25" s="1153">
        <v>67488</v>
      </c>
      <c r="I25" s="1146"/>
      <c r="J25" s="1153">
        <v>7646</v>
      </c>
      <c r="K25" s="1142">
        <v>91752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  <c r="FZ25" s="1138"/>
    </row>
    <row r="26" spans="1:182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2">
      <c r="A27" s="1169" t="s">
        <v>4</v>
      </c>
      <c r="B27" s="1157"/>
      <c r="C27" s="1140"/>
      <c r="D27" s="1153">
        <v>5118</v>
      </c>
      <c r="E27" s="1142">
        <v>61416</v>
      </c>
      <c r="F27" s="1146"/>
      <c r="G27" s="1141">
        <v>7119</v>
      </c>
      <c r="H27" s="1153">
        <v>85428</v>
      </c>
      <c r="I27" s="1146"/>
      <c r="J27" s="1153">
        <v>9220</v>
      </c>
      <c r="K27" s="1142">
        <v>110640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  <c r="FZ27" s="1138"/>
    </row>
    <row r="28" spans="1:182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  <c r="FZ28" s="1138"/>
    </row>
    <row r="29" spans="1:182">
      <c r="A29" s="1169">
        <v>2361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  <c r="FZ29" s="1138"/>
    </row>
    <row r="30" spans="1:182">
      <c r="A30" s="1169">
        <v>2920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  <c r="FZ30" s="1138"/>
    </row>
    <row r="31" spans="1:182">
      <c r="A31" s="1169">
        <v>3072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/>
      <c r="K31" s="1142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  <c r="FZ31" s="1138"/>
    </row>
    <row r="32" spans="1:182">
      <c r="A32" s="1169">
        <v>2359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  <c r="FZ32" s="1138"/>
    </row>
    <row r="33" spans="1:182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2">
      <c r="A34" s="1172">
        <v>2376</v>
      </c>
      <c r="B34" s="1158" t="s">
        <v>149</v>
      </c>
      <c r="C34" s="1143"/>
      <c r="D34" s="1154">
        <v>5118</v>
      </c>
      <c r="E34" s="1145">
        <v>61416</v>
      </c>
      <c r="F34" s="1168"/>
      <c r="G34" s="1144">
        <v>7119</v>
      </c>
      <c r="H34" s="1154">
        <v>85429</v>
      </c>
      <c r="I34" s="1168"/>
      <c r="J34" s="1154">
        <v>8392</v>
      </c>
      <c r="K34" s="1145">
        <v>100704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  <c r="FZ34" s="1138"/>
    </row>
    <row r="35" spans="1:182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2">
      <c r="A36" s="1169" t="s">
        <v>5</v>
      </c>
      <c r="B36" s="1157"/>
      <c r="C36" s="1140"/>
      <c r="D36" s="1153">
        <v>6478</v>
      </c>
      <c r="E36" s="1142">
        <v>77736</v>
      </c>
      <c r="F36" s="1146"/>
      <c r="G36" s="1141">
        <v>7823</v>
      </c>
      <c r="H36" s="1153">
        <v>93876</v>
      </c>
      <c r="I36" s="1146"/>
      <c r="J36" s="1153">
        <v>9660</v>
      </c>
      <c r="K36" s="1142">
        <v>115920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  <c r="FZ36" s="1138"/>
    </row>
    <row r="37" spans="1:182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  <c r="FZ37" s="1138"/>
    </row>
    <row r="38" spans="1:182">
      <c r="A38" s="1169">
        <v>2361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  <c r="FZ38" s="1138"/>
    </row>
    <row r="39" spans="1:182">
      <c r="A39" s="1169">
        <v>2920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2">
      <c r="A40" s="1169">
        <v>3074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/>
      <c r="K40" s="1142"/>
    </row>
    <row r="41" spans="1:182">
      <c r="A41" s="1169">
        <v>2359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2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2">
      <c r="A43" s="1172">
        <v>2373</v>
      </c>
      <c r="B43" s="1158" t="s">
        <v>153</v>
      </c>
      <c r="C43" s="1143"/>
      <c r="D43" s="1154">
        <v>6478</v>
      </c>
      <c r="E43" s="1145">
        <v>77736</v>
      </c>
      <c r="F43" s="1168"/>
      <c r="G43" s="1144">
        <v>7823</v>
      </c>
      <c r="H43" s="1154">
        <v>93876</v>
      </c>
      <c r="I43" s="1168"/>
      <c r="J43" s="1154">
        <v>8796</v>
      </c>
      <c r="K43" s="1145">
        <v>105552</v>
      </c>
    </row>
    <row r="44" spans="1:182">
      <c r="B44" s="1137"/>
    </row>
    <row r="45" spans="1:182">
      <c r="A45" s="1170" t="s">
        <v>180</v>
      </c>
      <c r="B45" s="1137"/>
    </row>
    <row r="46" spans="1:182">
      <c r="A46" s="1170" t="s">
        <v>173</v>
      </c>
      <c r="B46" s="1137"/>
    </row>
    <row r="47" spans="1:182">
      <c r="A47" s="1177" t="s">
        <v>169</v>
      </c>
      <c r="B47" s="1137"/>
    </row>
    <row r="48" spans="1:182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173">
        <v>39237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B56" s="1137"/>
    </row>
    <row r="57" spans="1:10">
      <c r="B57" s="1137"/>
    </row>
    <row r="58" spans="1:10">
      <c r="B58" s="1137"/>
    </row>
    <row r="59" spans="1:10">
      <c r="B59" s="1137"/>
    </row>
    <row r="60" spans="1:10">
      <c r="B60" s="1137"/>
    </row>
    <row r="61" spans="1:10">
      <c r="B61" s="1137"/>
    </row>
    <row r="62" spans="1:10">
      <c r="B62" s="1137"/>
    </row>
    <row r="63" spans="1:10">
      <c r="B63" s="1137"/>
    </row>
    <row r="64" spans="1:10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  <row r="135" spans="2:2">
      <c r="B135" s="1137"/>
    </row>
    <row r="136" spans="2:2">
      <c r="B136" s="1137"/>
    </row>
    <row r="137" spans="2:2">
      <c r="B137" s="1137"/>
    </row>
    <row r="138" spans="2:2">
      <c r="B138" s="1137"/>
    </row>
    <row r="139" spans="2:2">
      <c r="B139" s="1137"/>
    </row>
    <row r="140" spans="2:2">
      <c r="B140" s="1137"/>
    </row>
    <row r="141" spans="2:2">
      <c r="B141" s="1137"/>
    </row>
    <row r="142" spans="2:2">
      <c r="B142" s="1137"/>
    </row>
    <row r="143" spans="2:2">
      <c r="B143" s="1137"/>
    </row>
    <row r="144" spans="2:2">
      <c r="B144" s="1137"/>
    </row>
    <row r="145" spans="2:2">
      <c r="B145" s="1137"/>
    </row>
    <row r="146" spans="2:2">
      <c r="B146" s="1137"/>
    </row>
    <row r="147" spans="2:2">
      <c r="B147" s="1137"/>
    </row>
    <row r="148" spans="2:2">
      <c r="B148" s="1137"/>
    </row>
    <row r="149" spans="2:2">
      <c r="B149" s="1137"/>
    </row>
    <row r="150" spans="2:2">
      <c r="B150" s="1137"/>
    </row>
    <row r="151" spans="2:2">
      <c r="B151" s="1137"/>
    </row>
    <row r="152" spans="2:2">
      <c r="B152" s="1137"/>
    </row>
    <row r="153" spans="2:2">
      <c r="B153" s="1137"/>
    </row>
    <row r="154" spans="2:2">
      <c r="B154" s="1137"/>
    </row>
    <row r="155" spans="2:2">
      <c r="B155" s="1137"/>
    </row>
    <row r="156" spans="2:2">
      <c r="B156" s="1137"/>
    </row>
    <row r="157" spans="2:2">
      <c r="B157" s="1137"/>
    </row>
    <row r="158" spans="2:2">
      <c r="B158" s="1137"/>
    </row>
    <row r="159" spans="2:2">
      <c r="B159" s="1137"/>
    </row>
    <row r="160" spans="2:2">
      <c r="B160" s="1137"/>
    </row>
    <row r="161" spans="2:2">
      <c r="B161" s="1137"/>
    </row>
    <row r="162" spans="2:2">
      <c r="B162" s="1137"/>
    </row>
  </sheetData>
  <phoneticPr fontId="26" type="noConversion"/>
  <pageMargins left="0.75" right="0.75" top="1" bottom="1" header="0.5" footer="0.5"/>
  <pageSetup orientation="portrait" r:id="rId1"/>
  <headerFooter alignWithMargins="0">
    <oddHeader>&amp;CCalifornia State University, Northridge
Salary Schedule Effective July 1,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Y163"/>
  <sheetViews>
    <sheetView workbookViewId="0">
      <selection activeCell="D43" sqref="D43"/>
    </sheetView>
  </sheetViews>
  <sheetFormatPr defaultRowHeight="12.75"/>
  <cols>
    <col min="1" max="1" width="10.5703125" style="1170" customWidth="1"/>
    <col min="2" max="2" width="16.425781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" customWidth="1"/>
    <col min="10" max="10" width="9" style="1135" customWidth="1"/>
    <col min="11" max="11" width="10.42578125" style="1135" customWidth="1"/>
  </cols>
  <sheetData>
    <row r="1" spans="1:181" s="1136" customFormat="1" ht="8.2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 ht="22.5" customHeight="1">
      <c r="A2" s="1180" t="s">
        <v>165</v>
      </c>
      <c r="B2" s="1151"/>
      <c r="C2" s="1148"/>
      <c r="D2" s="1150" t="s">
        <v>175</v>
      </c>
      <c r="E2" s="1150"/>
      <c r="F2" s="1149"/>
      <c r="G2" s="1150"/>
      <c r="H2" s="1150"/>
      <c r="I2" s="1149"/>
      <c r="J2" s="1150"/>
      <c r="K2" s="1152"/>
    </row>
    <row r="3" spans="1:181" s="1137" customFormat="1" ht="18" customHeigh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0</v>
      </c>
      <c r="B5" s="1156"/>
      <c r="C5" s="1140"/>
      <c r="D5" s="1153">
        <v>3394</v>
      </c>
      <c r="E5" s="1142">
        <v>40728</v>
      </c>
      <c r="F5" s="1146"/>
      <c r="G5" s="1141">
        <v>3692</v>
      </c>
      <c r="H5" s="1153">
        <v>44304</v>
      </c>
      <c r="I5" s="1146"/>
      <c r="J5" s="1153">
        <v>3947</v>
      </c>
      <c r="K5" s="1142">
        <v>47364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/>
      <c r="B6" s="1157"/>
      <c r="C6" s="1140"/>
      <c r="D6" s="1153"/>
      <c r="E6" s="1142"/>
      <c r="F6" s="1146"/>
      <c r="G6" s="1141"/>
      <c r="H6" s="1153"/>
      <c r="I6" s="1146"/>
      <c r="J6" s="1153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>
        <v>2361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>
      <c r="A8" s="1169">
        <v>2359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</row>
    <row r="9" spans="1:181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1">
      <c r="A10" s="1169" t="s">
        <v>1</v>
      </c>
      <c r="B10" s="1157"/>
      <c r="C10" s="1140"/>
      <c r="D10" s="1153">
        <v>4037</v>
      </c>
      <c r="E10" s="1142">
        <v>48444</v>
      </c>
      <c r="F10" s="1146"/>
      <c r="G10" s="1141">
        <v>4837</v>
      </c>
      <c r="H10" s="1153">
        <v>58044</v>
      </c>
      <c r="I10" s="1146"/>
      <c r="J10" s="1153">
        <v>5427</v>
      </c>
      <c r="K10" s="1142">
        <v>65124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>
      <c r="A12" s="1169">
        <v>2361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</row>
    <row r="13" spans="1:181">
      <c r="A13" s="1169">
        <v>2920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2359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 ht="9.75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A16" s="1169">
        <v>2382</v>
      </c>
      <c r="B16" s="1157" t="s">
        <v>144</v>
      </c>
      <c r="C16" s="1140"/>
      <c r="D16" s="1153">
        <v>4037</v>
      </c>
      <c r="E16" s="1142">
        <v>48444</v>
      </c>
      <c r="F16" s="1146"/>
      <c r="G16" s="1141">
        <v>4837</v>
      </c>
      <c r="H16" s="1153">
        <v>58044</v>
      </c>
      <c r="I16" s="1146"/>
      <c r="J16" s="1153">
        <v>5427</v>
      </c>
      <c r="K16" s="1142">
        <v>65124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</row>
    <row r="17" spans="1:181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1">
      <c r="A18" s="1169" t="s">
        <v>2</v>
      </c>
      <c r="B18" s="1157"/>
      <c r="C18" s="1140"/>
      <c r="D18" s="1153">
        <v>4837</v>
      </c>
      <c r="E18" s="1142">
        <v>58044</v>
      </c>
      <c r="F18" s="1146"/>
      <c r="G18" s="1141">
        <v>6091</v>
      </c>
      <c r="H18" s="1153">
        <v>73092</v>
      </c>
      <c r="I18" s="1146"/>
      <c r="J18" s="1153">
        <v>10780</v>
      </c>
      <c r="K18" s="1142">
        <v>129360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</row>
    <row r="19" spans="1:181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</row>
    <row r="20" spans="1:181">
      <c r="A20" s="1169">
        <v>2361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</row>
    <row r="21" spans="1:181">
      <c r="A21" s="1169">
        <v>2920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</row>
    <row r="22" spans="1:181">
      <c r="A22" s="1169">
        <v>3070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>
        <v>9050</v>
      </c>
      <c r="K22" s="1142">
        <v>108600</v>
      </c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</row>
    <row r="23" spans="1:181">
      <c r="A23" s="1169">
        <v>2359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</row>
    <row r="24" spans="1:181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</row>
    <row r="25" spans="1:181">
      <c r="A25" s="1169">
        <v>2379</v>
      </c>
      <c r="B25" s="1157" t="s">
        <v>146</v>
      </c>
      <c r="C25" s="1140"/>
      <c r="D25" s="1153">
        <v>4419</v>
      </c>
      <c r="E25" s="1142">
        <v>53028</v>
      </c>
      <c r="F25" s="1146"/>
      <c r="G25" s="1141">
        <v>6091</v>
      </c>
      <c r="H25" s="1153">
        <v>73092</v>
      </c>
      <c r="I25" s="1146"/>
      <c r="J25" s="1153">
        <v>8252</v>
      </c>
      <c r="K25" s="1142">
        <v>99024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</row>
    <row r="26" spans="1:181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1">
      <c r="A27" s="1169" t="s">
        <v>4</v>
      </c>
      <c r="B27" s="1157"/>
      <c r="C27" s="1140"/>
      <c r="D27" s="1153">
        <v>5549</v>
      </c>
      <c r="E27" s="1142">
        <v>66588</v>
      </c>
      <c r="F27" s="1146"/>
      <c r="G27" s="1141">
        <v>7688</v>
      </c>
      <c r="H27" s="1153">
        <v>92256</v>
      </c>
      <c r="I27" s="1146"/>
      <c r="J27" s="1153">
        <v>11834</v>
      </c>
      <c r="K27" s="1142">
        <v>142008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</row>
    <row r="28" spans="1:181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</row>
    <row r="29" spans="1:181">
      <c r="A29" s="1169">
        <v>2361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</row>
    <row r="30" spans="1:181">
      <c r="A30" s="1169">
        <v>2920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</row>
    <row r="31" spans="1:181">
      <c r="A31" s="1169">
        <v>3072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>
        <v>9934</v>
      </c>
      <c r="K31" s="1142">
        <v>119208</v>
      </c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</row>
    <row r="32" spans="1:181">
      <c r="A32" s="1169">
        <v>2359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</row>
    <row r="33" spans="1:181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1">
      <c r="A34" s="1172">
        <v>2376</v>
      </c>
      <c r="B34" s="1158" t="s">
        <v>149</v>
      </c>
      <c r="C34" s="1143"/>
      <c r="D34" s="1154">
        <v>5549</v>
      </c>
      <c r="E34" s="1145">
        <v>66588</v>
      </c>
      <c r="F34" s="1168"/>
      <c r="G34" s="1144">
        <v>7688</v>
      </c>
      <c r="H34" s="1154">
        <v>92256</v>
      </c>
      <c r="I34" s="1168"/>
      <c r="J34" s="1154">
        <v>9050</v>
      </c>
      <c r="K34" s="1145">
        <v>108600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</row>
    <row r="35" spans="1:181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1">
      <c r="A36" s="1169" t="s">
        <v>5</v>
      </c>
      <c r="B36" s="1157"/>
      <c r="C36" s="1140"/>
      <c r="D36" s="1153">
        <v>7004</v>
      </c>
      <c r="E36" s="1142">
        <v>84048</v>
      </c>
      <c r="F36" s="1146"/>
      <c r="G36" s="1141">
        <v>8441</v>
      </c>
      <c r="H36" s="1153">
        <v>101292</v>
      </c>
      <c r="I36" s="1146"/>
      <c r="J36" s="1153">
        <v>12396</v>
      </c>
      <c r="K36" s="1142">
        <v>148752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</row>
    <row r="37" spans="1:181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H37" s="1138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</row>
    <row r="38" spans="1:181">
      <c r="A38" s="1169">
        <v>2361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H38" s="1138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</row>
    <row r="39" spans="1:181">
      <c r="A39" s="1169">
        <v>2920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1">
      <c r="A40" s="1169">
        <v>3074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>
        <v>10405</v>
      </c>
      <c r="K40" s="1142">
        <v>124860</v>
      </c>
    </row>
    <row r="41" spans="1:181">
      <c r="A41" s="1169">
        <v>2359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1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1">
      <c r="A43" s="1172">
        <v>2373</v>
      </c>
      <c r="B43" s="1158" t="s">
        <v>153</v>
      </c>
      <c r="C43" s="1143"/>
      <c r="D43" s="1154">
        <v>7004</v>
      </c>
      <c r="E43" s="1145">
        <v>84048</v>
      </c>
      <c r="F43" s="1168"/>
      <c r="G43" s="1144">
        <v>8441</v>
      </c>
      <c r="H43" s="1154">
        <v>101292</v>
      </c>
      <c r="I43" s="1168"/>
      <c r="J43" s="1154">
        <v>9481</v>
      </c>
      <c r="K43" s="1145">
        <v>113772</v>
      </c>
    </row>
    <row r="44" spans="1:181">
      <c r="B44" s="1137"/>
    </row>
    <row r="45" spans="1:181">
      <c r="A45" s="1170" t="s">
        <v>194</v>
      </c>
      <c r="B45" s="1137"/>
    </row>
    <row r="46" spans="1:181">
      <c r="A46" s="1170" t="s">
        <v>189</v>
      </c>
      <c r="B46" s="1137"/>
    </row>
    <row r="47" spans="1:181">
      <c r="A47" s="1170" t="s">
        <v>173</v>
      </c>
      <c r="B47" s="1137"/>
    </row>
    <row r="48" spans="1:181">
      <c r="A48" s="1177" t="s">
        <v>169</v>
      </c>
      <c r="B48" s="1137"/>
    </row>
    <row r="49" spans="1:10">
      <c r="A49" s="1170" t="s">
        <v>170</v>
      </c>
      <c r="B49" s="1137"/>
    </row>
    <row r="50" spans="1:10">
      <c r="A50" s="1174"/>
      <c r="B50" s="1137"/>
    </row>
    <row r="51" spans="1:10">
      <c r="A51" s="1170" t="s">
        <v>195</v>
      </c>
      <c r="B51" s="1137"/>
      <c r="J51" s="1175"/>
    </row>
    <row r="52" spans="1:10">
      <c r="A52" s="1170" t="s">
        <v>196</v>
      </c>
      <c r="B52" s="1137"/>
      <c r="J52" s="1176"/>
    </row>
    <row r="53" spans="1:10">
      <c r="A53" s="1200">
        <v>41628</v>
      </c>
      <c r="B53" s="1137"/>
    </row>
    <row r="54" spans="1:10">
      <c r="B54" s="1137"/>
    </row>
    <row r="55" spans="1:10">
      <c r="B55" s="1137"/>
    </row>
    <row r="56" spans="1:10">
      <c r="B56" s="1137"/>
    </row>
    <row r="57" spans="1:10">
      <c r="B57" s="1137"/>
    </row>
    <row r="58" spans="1:10">
      <c r="B58" s="1137"/>
    </row>
    <row r="59" spans="1:10">
      <c r="B59" s="1137"/>
    </row>
    <row r="60" spans="1:10">
      <c r="B60" s="1137"/>
    </row>
    <row r="61" spans="1:10">
      <c r="B61" s="1137"/>
    </row>
    <row r="62" spans="1:10">
      <c r="B62" s="1137"/>
    </row>
    <row r="63" spans="1:10">
      <c r="B63" s="1137"/>
    </row>
    <row r="64" spans="1:10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  <row r="135" spans="2:2">
      <c r="B135" s="1137"/>
    </row>
    <row r="136" spans="2:2">
      <c r="B136" s="1137"/>
    </row>
    <row r="137" spans="2:2">
      <c r="B137" s="1137"/>
    </row>
    <row r="138" spans="2:2">
      <c r="B138" s="1137"/>
    </row>
    <row r="139" spans="2:2">
      <c r="B139" s="1137"/>
    </row>
    <row r="140" spans="2:2">
      <c r="B140" s="1137"/>
    </row>
    <row r="141" spans="2:2">
      <c r="B141" s="1137"/>
    </row>
    <row r="142" spans="2:2">
      <c r="B142" s="1137"/>
    </row>
    <row r="143" spans="2:2">
      <c r="B143" s="1137"/>
    </row>
    <row r="144" spans="2:2">
      <c r="B144" s="1137"/>
    </row>
    <row r="145" spans="2:2">
      <c r="B145" s="1137"/>
    </row>
    <row r="146" spans="2:2">
      <c r="B146" s="1137"/>
    </row>
    <row r="147" spans="2:2">
      <c r="B147" s="1137"/>
    </row>
    <row r="148" spans="2:2">
      <c r="B148" s="1137"/>
    </row>
    <row r="149" spans="2:2">
      <c r="B149" s="1137"/>
    </row>
    <row r="150" spans="2:2">
      <c r="B150" s="1137"/>
    </row>
    <row r="151" spans="2:2">
      <c r="B151" s="1137"/>
    </row>
    <row r="152" spans="2:2">
      <c r="B152" s="1137"/>
    </row>
    <row r="153" spans="2:2">
      <c r="B153" s="1137"/>
    </row>
    <row r="154" spans="2:2">
      <c r="B154" s="1137"/>
    </row>
    <row r="155" spans="2:2">
      <c r="B155" s="1137"/>
    </row>
    <row r="156" spans="2:2">
      <c r="B156" s="1137"/>
    </row>
    <row r="157" spans="2:2">
      <c r="B157" s="1137"/>
    </row>
    <row r="158" spans="2:2">
      <c r="B158" s="1137"/>
    </row>
    <row r="159" spans="2:2">
      <c r="B159" s="1137"/>
    </row>
    <row r="160" spans="2:2">
      <c r="B160" s="1137"/>
    </row>
    <row r="161" spans="2:2">
      <c r="B161" s="1137"/>
    </row>
    <row r="162" spans="2:2">
      <c r="B162" s="1137"/>
    </row>
    <row r="163" spans="2:2">
      <c r="B163" s="1137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34"/>
  <sheetViews>
    <sheetView workbookViewId="0">
      <selection activeCell="N28" sqref="N28"/>
    </sheetView>
  </sheetViews>
  <sheetFormatPr defaultRowHeight="12.75"/>
  <cols>
    <col min="1" max="1" width="9.7109375" style="1170" customWidth="1"/>
    <col min="2" max="2" width="14.8554687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2" s="1136" customFormat="1" ht="28.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2" s="1137" customFormat="1">
      <c r="A2" s="1180" t="s">
        <v>166</v>
      </c>
      <c r="B2" s="1151"/>
      <c r="C2" s="1148"/>
      <c r="D2" s="1150" t="s">
        <v>176</v>
      </c>
      <c r="E2" s="1150"/>
      <c r="F2" s="1149"/>
      <c r="G2" s="1150"/>
      <c r="H2" s="1150"/>
      <c r="I2" s="1149"/>
      <c r="J2" s="1150"/>
      <c r="K2" s="1152"/>
    </row>
    <row r="3" spans="1:182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62"/>
      <c r="J3" s="1183" t="s">
        <v>171</v>
      </c>
      <c r="K3" s="1184"/>
    </row>
    <row r="4" spans="1:182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2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  <c r="FZ5" s="1138"/>
    </row>
    <row r="6" spans="1:182">
      <c r="A6" s="1169">
        <v>2482</v>
      </c>
      <c r="B6" s="1157" t="s">
        <v>155</v>
      </c>
      <c r="C6" s="1140"/>
      <c r="D6" s="1153">
        <v>3876</v>
      </c>
      <c r="E6" s="1142">
        <v>46512</v>
      </c>
      <c r="F6" s="1146"/>
      <c r="G6" s="1141">
        <v>4886</v>
      </c>
      <c r="H6" s="1153">
        <v>58632</v>
      </c>
      <c r="I6" s="1146"/>
      <c r="J6" s="1153">
        <v>7874</v>
      </c>
      <c r="K6" s="1142">
        <v>94488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  <c r="FZ6" s="1138"/>
    </row>
    <row r="7" spans="1:182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  <c r="FZ7" s="1138"/>
    </row>
    <row r="8" spans="1:182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2">
      <c r="A9" s="1169" t="s">
        <v>4</v>
      </c>
      <c r="B9" s="1157"/>
      <c r="C9" s="1140"/>
      <c r="D9" s="1153"/>
      <c r="E9" s="1142"/>
      <c r="F9" s="1146"/>
      <c r="G9" s="1141"/>
      <c r="H9" s="1153"/>
      <c r="I9" s="1146"/>
      <c r="J9" s="1153"/>
      <c r="K9" s="1142"/>
      <c r="L9" s="1138"/>
      <c r="M9" s="1138"/>
      <c r="N9" s="1138"/>
      <c r="O9" s="1138"/>
      <c r="P9" s="1138"/>
      <c r="Q9" s="1138"/>
      <c r="R9" s="1138"/>
      <c r="S9" s="1138"/>
      <c r="T9" s="1138"/>
      <c r="U9" s="1138"/>
      <c r="V9" s="1138"/>
      <c r="W9" s="1138"/>
      <c r="X9" s="1138"/>
      <c r="Y9" s="1138"/>
      <c r="Z9" s="1138"/>
      <c r="AA9" s="1138"/>
      <c r="AB9" s="1138"/>
      <c r="AC9" s="1138"/>
      <c r="AD9" s="1138"/>
      <c r="AE9" s="1138"/>
      <c r="AF9" s="1138"/>
      <c r="AG9" s="1138"/>
      <c r="AH9" s="1138"/>
      <c r="AI9" s="1138"/>
      <c r="AJ9" s="1138"/>
      <c r="AK9" s="1138"/>
      <c r="AL9" s="1138"/>
      <c r="AM9" s="1138"/>
      <c r="AN9" s="1138"/>
      <c r="AO9" s="1138"/>
      <c r="AP9" s="1138"/>
      <c r="AQ9" s="1138"/>
      <c r="AR9" s="1138"/>
      <c r="AS9" s="1138"/>
      <c r="AT9" s="1138"/>
      <c r="AU9" s="1138"/>
      <c r="AV9" s="1138"/>
      <c r="AW9" s="1138"/>
      <c r="AX9" s="1138"/>
      <c r="AY9" s="1138"/>
      <c r="AZ9" s="1138"/>
      <c r="BA9" s="1138"/>
      <c r="BB9" s="1138"/>
      <c r="BC9" s="1138"/>
      <c r="BD9" s="1138"/>
      <c r="BE9" s="1138"/>
      <c r="BF9" s="1138"/>
      <c r="BG9" s="1138"/>
      <c r="BH9" s="1138"/>
      <c r="BI9" s="1138"/>
      <c r="BJ9" s="1138"/>
      <c r="BK9" s="1138"/>
      <c r="BL9" s="1138"/>
      <c r="BM9" s="1138"/>
      <c r="BN9" s="1138"/>
      <c r="BO9" s="1138"/>
      <c r="BP9" s="1138"/>
      <c r="BQ9" s="1138"/>
      <c r="BR9" s="1138"/>
      <c r="BS9" s="1138"/>
      <c r="BT9" s="1138"/>
      <c r="BU9" s="1138"/>
      <c r="BV9" s="1138"/>
      <c r="BW9" s="1138"/>
      <c r="BX9" s="1138"/>
      <c r="BY9" s="1138"/>
      <c r="BZ9" s="1138"/>
      <c r="CA9" s="1138"/>
      <c r="CB9" s="1138"/>
      <c r="CC9" s="1138"/>
      <c r="CD9" s="1138"/>
      <c r="CE9" s="1138"/>
      <c r="CF9" s="1138"/>
      <c r="CG9" s="1138"/>
      <c r="CH9" s="1138"/>
      <c r="CI9" s="1138"/>
      <c r="CJ9" s="1138"/>
      <c r="CK9" s="1138"/>
      <c r="CL9" s="1138"/>
      <c r="CM9" s="1138"/>
      <c r="CN9" s="1138"/>
      <c r="CO9" s="1138"/>
      <c r="CP9" s="1138"/>
      <c r="CQ9" s="1138"/>
      <c r="CR9" s="1138"/>
      <c r="CS9" s="1138"/>
      <c r="CT9" s="1138"/>
      <c r="CU9" s="1138"/>
      <c r="CV9" s="1138"/>
      <c r="CW9" s="1138"/>
      <c r="CX9" s="1138"/>
      <c r="CY9" s="1138"/>
      <c r="CZ9" s="1138"/>
      <c r="DA9" s="1138"/>
      <c r="DB9" s="1138"/>
      <c r="DC9" s="1138"/>
      <c r="DD9" s="1138"/>
      <c r="DE9" s="1138"/>
      <c r="DF9" s="1138"/>
      <c r="DG9" s="1138"/>
      <c r="DH9" s="1138"/>
      <c r="DI9" s="1138"/>
      <c r="DJ9" s="1138"/>
      <c r="DK9" s="1138"/>
      <c r="DL9" s="1138"/>
      <c r="DM9" s="1138"/>
      <c r="DN9" s="1138"/>
      <c r="DO9" s="1138"/>
      <c r="DP9" s="1138"/>
      <c r="DQ9" s="1138"/>
      <c r="DR9" s="1138"/>
      <c r="DS9" s="1138"/>
      <c r="DT9" s="1138"/>
      <c r="DU9" s="1138"/>
      <c r="DV9" s="1138"/>
      <c r="DW9" s="1138"/>
      <c r="DX9" s="1138"/>
      <c r="DY9" s="1138"/>
      <c r="DZ9" s="1138"/>
      <c r="EA9" s="1138"/>
      <c r="EB9" s="1138"/>
      <c r="EC9" s="1138"/>
      <c r="ED9" s="1138"/>
      <c r="EE9" s="1138"/>
      <c r="EF9" s="1138"/>
      <c r="EG9" s="1138"/>
      <c r="EH9" s="1138"/>
      <c r="EI9" s="1138"/>
      <c r="EJ9" s="1138"/>
      <c r="EK9" s="1138"/>
      <c r="EL9" s="1138"/>
      <c r="EM9" s="1138"/>
      <c r="EN9" s="1138"/>
      <c r="EO9" s="1138"/>
      <c r="EP9" s="1138"/>
      <c r="EQ9" s="1138"/>
      <c r="ER9" s="1138"/>
      <c r="ES9" s="1138"/>
      <c r="ET9" s="1138"/>
      <c r="EU9" s="1138"/>
      <c r="EV9" s="1138"/>
      <c r="EW9" s="1138"/>
      <c r="EX9" s="1138"/>
      <c r="EY9" s="1138"/>
      <c r="EZ9" s="1138"/>
      <c r="FA9" s="1138"/>
      <c r="FB9" s="1138"/>
      <c r="FC9" s="1138"/>
      <c r="FD9" s="1138"/>
      <c r="FE9" s="1138"/>
      <c r="FF9" s="1138"/>
      <c r="FG9" s="1138"/>
      <c r="FH9" s="1138"/>
      <c r="FI9" s="1138"/>
      <c r="FJ9" s="1138"/>
      <c r="FK9" s="1138"/>
      <c r="FL9" s="1138"/>
      <c r="FM9" s="1138"/>
      <c r="FN9" s="1138"/>
      <c r="FO9" s="1138"/>
      <c r="FP9" s="1138"/>
      <c r="FQ9" s="1138"/>
      <c r="FR9" s="1138"/>
      <c r="FS9" s="1138"/>
      <c r="FT9" s="1138"/>
      <c r="FU9" s="1138"/>
      <c r="FV9" s="1138"/>
      <c r="FW9" s="1138"/>
      <c r="FX9" s="1138"/>
      <c r="FY9" s="1138"/>
      <c r="FZ9" s="1138"/>
    </row>
    <row r="10" spans="1:182">
      <c r="A10" s="1169">
        <v>2482</v>
      </c>
      <c r="B10" s="1157" t="s">
        <v>156</v>
      </c>
      <c r="C10" s="1140"/>
      <c r="D10" s="1153">
        <v>4451</v>
      </c>
      <c r="E10" s="1142">
        <v>53412</v>
      </c>
      <c r="F10" s="1146"/>
      <c r="G10" s="1141">
        <v>6178</v>
      </c>
      <c r="H10" s="1153">
        <v>74136</v>
      </c>
      <c r="I10" s="1146"/>
      <c r="J10" s="1153">
        <v>8649</v>
      </c>
      <c r="K10" s="1142">
        <v>103788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  <c r="FZ10" s="1138"/>
    </row>
    <row r="11" spans="1:182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81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  <c r="FZ11" s="1138"/>
    </row>
    <row r="12" spans="1:182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2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</row>
    <row r="14" spans="1:182">
      <c r="A14" s="1169">
        <v>2482</v>
      </c>
      <c r="B14" s="1157" t="s">
        <v>163</v>
      </c>
      <c r="C14" s="1140"/>
      <c r="D14" s="1153">
        <v>5624</v>
      </c>
      <c r="E14" s="1142">
        <v>67488</v>
      </c>
      <c r="F14" s="1146"/>
      <c r="G14" s="1141">
        <v>6787</v>
      </c>
      <c r="H14" s="1153">
        <v>81444</v>
      </c>
      <c r="I14" s="1146"/>
      <c r="J14" s="1153">
        <v>9064</v>
      </c>
      <c r="K14" s="1142">
        <v>108768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</row>
    <row r="15" spans="1:182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  <c r="FZ15" s="1138"/>
    </row>
    <row r="16" spans="1:182">
      <c r="B16" s="1137"/>
    </row>
    <row r="17" spans="1:11">
      <c r="A17" s="1170" t="s">
        <v>180</v>
      </c>
      <c r="B17" s="1137"/>
    </row>
    <row r="18" spans="1:11">
      <c r="A18" s="1170" t="s">
        <v>173</v>
      </c>
      <c r="B18" s="1137"/>
    </row>
    <row r="19" spans="1:11">
      <c r="A19" s="1177" t="s">
        <v>169</v>
      </c>
      <c r="B19" s="1137"/>
      <c r="K19" s="1135" t="s">
        <v>3</v>
      </c>
    </row>
    <row r="20" spans="1:11">
      <c r="A20" s="1170" t="s">
        <v>170</v>
      </c>
      <c r="B20" s="1137"/>
    </row>
    <row r="21" spans="1:11">
      <c r="A21" s="1174"/>
      <c r="B21" s="1137"/>
    </row>
    <row r="22" spans="1:11">
      <c r="A22" s="1170" t="s">
        <v>160</v>
      </c>
      <c r="B22" s="1137"/>
      <c r="J22" s="1175"/>
    </row>
    <row r="23" spans="1:11">
      <c r="A23" s="1170" t="s">
        <v>159</v>
      </c>
      <c r="B23" s="1137"/>
      <c r="J23" s="1176"/>
    </row>
    <row r="24" spans="1:11">
      <c r="A24" s="1173">
        <v>39238</v>
      </c>
      <c r="B24" s="1137"/>
    </row>
    <row r="25" spans="1:11">
      <c r="B25" s="1137"/>
    </row>
    <row r="26" spans="1:11">
      <c r="B26" s="1137"/>
    </row>
    <row r="27" spans="1:11">
      <c r="B27" s="1137"/>
    </row>
    <row r="28" spans="1:11">
      <c r="B28" s="1137"/>
    </row>
    <row r="29" spans="1:11">
      <c r="B29" s="1137"/>
    </row>
    <row r="30" spans="1:11">
      <c r="B30" s="1137"/>
    </row>
    <row r="31" spans="1:11">
      <c r="B31" s="1137"/>
    </row>
    <row r="32" spans="1:11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honeticPr fontId="26" type="noConversion"/>
  <pageMargins left="0.75" right="0.75" top="1" bottom="1" header="0.5" footer="0.5"/>
  <pageSetup orientation="portrait" r:id="rId1"/>
  <headerFooter alignWithMargins="0">
    <oddHeader>&amp;CCalifornia State University, Northridge
Salary Schedule Effective July 1, 2006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34"/>
  <sheetViews>
    <sheetView workbookViewId="0">
      <selection activeCell="G25" sqref="G25"/>
    </sheetView>
  </sheetViews>
  <sheetFormatPr defaultRowHeight="12.75"/>
  <cols>
    <col min="1" max="1" width="9.7109375" style="1170" customWidth="1"/>
    <col min="2" max="2" width="14.285156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2" s="1136" customFormat="1" ht="28.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2" s="1137" customFormat="1">
      <c r="A2" s="1180" t="s">
        <v>166</v>
      </c>
      <c r="B2" s="1151"/>
      <c r="C2" s="1148"/>
      <c r="D2" s="1150" t="s">
        <v>177</v>
      </c>
      <c r="E2" s="1150"/>
      <c r="F2" s="1149"/>
      <c r="G2" s="1150"/>
      <c r="H2" s="1150"/>
      <c r="I2" s="1149"/>
      <c r="J2" s="1150"/>
      <c r="K2" s="1152"/>
    </row>
    <row r="3" spans="1:182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2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2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  <c r="FZ5" s="1138"/>
    </row>
    <row r="6" spans="1:182">
      <c r="A6" s="1169">
        <v>2481</v>
      </c>
      <c r="B6" s="1157" t="s">
        <v>155</v>
      </c>
      <c r="C6" s="1140"/>
      <c r="D6" s="1153">
        <v>4451</v>
      </c>
      <c r="E6" s="1142">
        <v>53412</v>
      </c>
      <c r="F6" s="1146"/>
      <c r="G6" s="1141">
        <v>5624</v>
      </c>
      <c r="H6" s="1153">
        <v>67488</v>
      </c>
      <c r="I6" s="1146"/>
      <c r="J6" s="1153">
        <v>9064</v>
      </c>
      <c r="K6" s="1142">
        <v>108768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  <c r="FZ6" s="1138"/>
    </row>
    <row r="7" spans="1:182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  <c r="FZ7" s="1138"/>
    </row>
    <row r="8" spans="1:182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2" s="1138" customFormat="1">
      <c r="A9" s="1169" t="s">
        <v>4</v>
      </c>
      <c r="B9" s="1191"/>
      <c r="C9" s="1140"/>
      <c r="D9" s="1182"/>
      <c r="E9" s="1192"/>
      <c r="F9" s="1146"/>
      <c r="G9" s="1193"/>
      <c r="H9" s="1182"/>
      <c r="I9" s="1146"/>
      <c r="J9" s="1182"/>
      <c r="K9" s="1192"/>
    </row>
    <row r="10" spans="1:182" s="1138" customFormat="1">
      <c r="A10" s="1169">
        <v>2481</v>
      </c>
      <c r="B10" s="1191" t="s">
        <v>156</v>
      </c>
      <c r="C10" s="1140"/>
      <c r="D10" s="1182">
        <v>5118</v>
      </c>
      <c r="E10" s="1192">
        <v>61416</v>
      </c>
      <c r="F10" s="1146"/>
      <c r="G10" s="1193">
        <v>7119</v>
      </c>
      <c r="H10" s="1182">
        <v>85428</v>
      </c>
      <c r="I10" s="1146"/>
      <c r="J10" s="1182">
        <v>9957</v>
      </c>
      <c r="K10" s="1192">
        <v>119484</v>
      </c>
    </row>
    <row r="11" spans="1:182" s="1138" customFormat="1">
      <c r="A11" s="1169"/>
      <c r="B11" s="1191"/>
      <c r="C11" s="1140"/>
      <c r="D11" s="1182"/>
      <c r="E11" s="1192"/>
      <c r="F11" s="1146"/>
      <c r="G11" s="1193"/>
      <c r="H11" s="1182"/>
      <c r="I11" s="1146"/>
      <c r="J11" s="1182"/>
      <c r="K11" s="1192"/>
    </row>
    <row r="12" spans="1:182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2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</row>
    <row r="14" spans="1:182">
      <c r="A14" s="1169">
        <v>2481</v>
      </c>
      <c r="B14" s="1157" t="s">
        <v>163</v>
      </c>
      <c r="C14" s="1140"/>
      <c r="D14" s="1153">
        <v>6478</v>
      </c>
      <c r="E14" s="1142">
        <v>77736</v>
      </c>
      <c r="F14" s="1146"/>
      <c r="G14" s="1141">
        <v>7823</v>
      </c>
      <c r="H14" s="1153">
        <v>93876</v>
      </c>
      <c r="I14" s="1146"/>
      <c r="J14" s="1153">
        <v>10433</v>
      </c>
      <c r="K14" s="1142">
        <v>125196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</row>
    <row r="15" spans="1:182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  <c r="FZ15" s="1138"/>
    </row>
    <row r="16" spans="1:182">
      <c r="B16" s="1137"/>
    </row>
    <row r="17" spans="1:10">
      <c r="A17" s="1170" t="s">
        <v>180</v>
      </c>
      <c r="B17" s="1137"/>
    </row>
    <row r="18" spans="1:10">
      <c r="A18" s="1170" t="s">
        <v>173</v>
      </c>
      <c r="B18" s="1137"/>
    </row>
    <row r="19" spans="1:10">
      <c r="A19" s="1177" t="s">
        <v>169</v>
      </c>
      <c r="B19" s="1137"/>
    </row>
    <row r="20" spans="1:10">
      <c r="A20" s="1170" t="s">
        <v>170</v>
      </c>
      <c r="B20" s="1137"/>
    </row>
    <row r="21" spans="1:10">
      <c r="A21" s="1174"/>
      <c r="B21" s="1137"/>
    </row>
    <row r="22" spans="1:10">
      <c r="A22" s="1170" t="s">
        <v>160</v>
      </c>
      <c r="B22" s="1137"/>
      <c r="J22" s="1175"/>
    </row>
    <row r="23" spans="1:10">
      <c r="A23" s="1170" t="s">
        <v>159</v>
      </c>
      <c r="B23" s="1137"/>
      <c r="J23" s="1176"/>
    </row>
    <row r="24" spans="1:10">
      <c r="A24" s="1173">
        <v>39237</v>
      </c>
      <c r="B24" s="1137"/>
    </row>
    <row r="25" spans="1:10">
      <c r="B25" s="1137"/>
    </row>
    <row r="26" spans="1:10">
      <c r="B26" s="1137"/>
    </row>
    <row r="27" spans="1:10">
      <c r="B27" s="1137"/>
    </row>
    <row r="28" spans="1:10">
      <c r="B28" s="1137"/>
    </row>
    <row r="29" spans="1:10">
      <c r="B29" s="1137"/>
    </row>
    <row r="30" spans="1:10">
      <c r="B30" s="1137"/>
    </row>
    <row r="31" spans="1:10">
      <c r="B31" s="1137"/>
    </row>
    <row r="32" spans="1:10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honeticPr fontId="26" type="noConversion"/>
  <pageMargins left="0.75" right="0.75" top="1" bottom="1" header="0.5" footer="0.5"/>
  <pageSetup orientation="portrait" r:id="rId1"/>
  <headerFooter alignWithMargins="0">
    <oddHeader>&amp;CCalifornia State University, Northridge
Salary Schedule Effective July 1, 2006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492"/>
  <sheetViews>
    <sheetView workbookViewId="0">
      <selection activeCell="N31" sqref="N31"/>
    </sheetView>
  </sheetViews>
  <sheetFormatPr defaultRowHeight="12.75"/>
  <cols>
    <col min="1" max="1" width="9.5703125" style="1170" customWidth="1"/>
    <col min="2" max="2" width="16" style="1134" customWidth="1"/>
    <col min="3" max="3" width="1.140625" style="1138" customWidth="1"/>
    <col min="4" max="4" width="9.140625" style="1135"/>
    <col min="5" max="5" width="10" style="1135" customWidth="1"/>
    <col min="6" max="6" width="1" customWidth="1"/>
    <col min="7" max="7" width="9.5703125" style="1135" customWidth="1"/>
    <col min="8" max="8" width="11.7109375" style="1135" customWidth="1"/>
    <col min="9" max="9" width="1.140625" customWidth="1"/>
    <col min="10" max="10" width="9" style="1135" customWidth="1"/>
    <col min="11" max="11" width="10.42578125" style="1135" customWidth="1"/>
  </cols>
  <sheetData>
    <row r="1" spans="1:182" s="1138" customFormat="1">
      <c r="A1" s="1170"/>
      <c r="B1" s="1137"/>
      <c r="D1" s="1139"/>
      <c r="E1" s="1139"/>
      <c r="G1" s="1139"/>
      <c r="H1" s="1139"/>
      <c r="J1" s="1139"/>
      <c r="K1" s="1139"/>
    </row>
    <row r="2" spans="1:182" s="1137" customFormat="1">
      <c r="A2" s="1180" t="s">
        <v>165</v>
      </c>
      <c r="B2" s="1151"/>
      <c r="C2" s="1148"/>
      <c r="D2" s="1150" t="s">
        <v>172</v>
      </c>
      <c r="E2" s="1150"/>
      <c r="F2" s="1149"/>
      <c r="G2" s="1150"/>
      <c r="H2" s="1150"/>
      <c r="I2" s="1149"/>
      <c r="J2" s="1179"/>
      <c r="K2" s="1152"/>
    </row>
    <row r="3" spans="1:182" s="1137" customFormat="1">
      <c r="A3" s="1171" t="s">
        <v>164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2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2">
      <c r="A5" s="1169" t="s">
        <v>0</v>
      </c>
      <c r="B5" s="1156"/>
      <c r="C5" s="1140"/>
      <c r="D5" s="1153">
        <v>2653</v>
      </c>
      <c r="E5" s="1142">
        <v>31848</v>
      </c>
      <c r="F5" s="1146"/>
      <c r="G5" s="1141">
        <v>2888</v>
      </c>
      <c r="H5" s="1153">
        <v>34656</v>
      </c>
      <c r="I5" s="1146"/>
      <c r="J5" s="1153">
        <v>3076</v>
      </c>
      <c r="K5" s="1142">
        <v>36912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  <c r="FZ5" s="1138"/>
    </row>
    <row r="6" spans="1:182">
      <c r="A6" s="1169"/>
      <c r="B6" s="1157"/>
      <c r="C6" s="1140"/>
      <c r="D6" s="1153"/>
      <c r="E6" s="1142"/>
      <c r="F6" s="1146"/>
      <c r="G6" s="1141"/>
      <c r="H6" s="1153"/>
      <c r="I6" s="1146"/>
      <c r="J6" s="1182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  <c r="FZ6" s="1138"/>
    </row>
    <row r="7" spans="1:182">
      <c r="A7" s="1169">
        <v>2360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  <c r="FZ7" s="1138"/>
    </row>
    <row r="8" spans="1:182">
      <c r="A8" s="1169">
        <v>2358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  <c r="FZ8" s="1138"/>
    </row>
    <row r="9" spans="1:182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2">
      <c r="A10" s="1169" t="s">
        <v>1</v>
      </c>
      <c r="B10" s="1157"/>
      <c r="C10" s="1140"/>
      <c r="D10" s="1153">
        <v>3141</v>
      </c>
      <c r="E10" s="1142">
        <v>37692</v>
      </c>
      <c r="F10" s="1146"/>
      <c r="G10" s="1141">
        <v>3763</v>
      </c>
      <c r="H10" s="1153">
        <v>45165</v>
      </c>
      <c r="I10" s="1146"/>
      <c r="J10" s="1153">
        <v>4225</v>
      </c>
      <c r="K10" s="1142">
        <v>50700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  <c r="FZ10" s="1138"/>
    </row>
    <row r="11" spans="1:182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  <c r="FZ11" s="1138"/>
    </row>
    <row r="12" spans="1:182">
      <c r="A12" s="1169">
        <v>2360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  <c r="FZ12" s="1138"/>
    </row>
    <row r="13" spans="1:182">
      <c r="A13" s="1169">
        <v>2919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</row>
    <row r="14" spans="1:182">
      <c r="A14" s="1169">
        <v>2358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</row>
    <row r="15" spans="1:182" ht="9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  <c r="FZ15" s="1138"/>
    </row>
    <row r="16" spans="1:182">
      <c r="A16" s="1169">
        <v>2384</v>
      </c>
      <c r="B16" s="1157" t="s">
        <v>144</v>
      </c>
      <c r="C16" s="1140"/>
      <c r="D16" s="1153">
        <v>3141</v>
      </c>
      <c r="E16" s="1142">
        <v>37692</v>
      </c>
      <c r="F16" s="1146"/>
      <c r="G16" s="1141">
        <v>3763</v>
      </c>
      <c r="H16" s="1153">
        <v>45165</v>
      </c>
      <c r="I16" s="1146"/>
      <c r="J16" s="1153">
        <v>4225</v>
      </c>
      <c r="K16" s="1142">
        <v>50700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  <c r="FZ16" s="1138"/>
    </row>
    <row r="17" spans="1:182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  <c r="L17" s="1178"/>
    </row>
    <row r="18" spans="1:182">
      <c r="A18" s="1169" t="s">
        <v>2</v>
      </c>
      <c r="B18" s="1157"/>
      <c r="C18" s="1140"/>
      <c r="D18" s="1153">
        <v>3763</v>
      </c>
      <c r="E18" s="1142">
        <v>45156</v>
      </c>
      <c r="F18" s="1146"/>
      <c r="G18" s="1141">
        <v>4744</v>
      </c>
      <c r="H18" s="1153">
        <v>56928</v>
      </c>
      <c r="I18" s="1146"/>
      <c r="J18" s="1153">
        <v>7076</v>
      </c>
      <c r="K18" s="1142">
        <v>84912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  <c r="FZ18" s="1138"/>
    </row>
    <row r="19" spans="1:182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  <c r="FZ19" s="1138"/>
    </row>
    <row r="20" spans="1:182">
      <c r="A20" s="1169">
        <v>2360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  <c r="FZ20" s="1138"/>
    </row>
    <row r="21" spans="1:182">
      <c r="A21" s="1169">
        <v>2919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  <c r="FZ21" s="1138"/>
    </row>
    <row r="22" spans="1:182">
      <c r="A22" s="1169">
        <v>3071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/>
      <c r="K22" s="1142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  <c r="FZ22" s="1138"/>
    </row>
    <row r="23" spans="1:182">
      <c r="A23" s="1169">
        <v>2358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  <c r="FZ23" s="1138"/>
    </row>
    <row r="24" spans="1:182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  <c r="FZ24" s="1138"/>
    </row>
    <row r="25" spans="1:182">
      <c r="A25" s="1169">
        <v>2381</v>
      </c>
      <c r="B25" s="1157" t="s">
        <v>146</v>
      </c>
      <c r="C25" s="1140"/>
      <c r="D25" s="1153">
        <v>3434</v>
      </c>
      <c r="E25" s="1142">
        <v>41208</v>
      </c>
      <c r="F25" s="1146"/>
      <c r="G25" s="1141">
        <v>4744</v>
      </c>
      <c r="H25" s="1153">
        <v>56928</v>
      </c>
      <c r="I25" s="1146"/>
      <c r="J25" s="1153">
        <v>6439</v>
      </c>
      <c r="K25" s="1142">
        <v>77268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  <c r="FZ25" s="1138"/>
    </row>
    <row r="26" spans="1:182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2">
      <c r="A27" s="1169" t="s">
        <v>4</v>
      </c>
      <c r="B27" s="1157"/>
      <c r="C27" s="1140"/>
      <c r="D27" s="1153">
        <v>4321</v>
      </c>
      <c r="E27" s="1142">
        <v>51852</v>
      </c>
      <c r="F27" s="1146"/>
      <c r="G27" s="1141">
        <v>5998</v>
      </c>
      <c r="H27" s="1153">
        <v>71976</v>
      </c>
      <c r="I27" s="1146"/>
      <c r="J27" s="1153">
        <v>7775</v>
      </c>
      <c r="K27" s="1142">
        <v>93300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  <c r="FZ27" s="1138"/>
    </row>
    <row r="28" spans="1:182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  <c r="FZ28" s="1138"/>
    </row>
    <row r="29" spans="1:182">
      <c r="A29" s="1169">
        <v>2360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  <c r="FZ29" s="1138"/>
    </row>
    <row r="30" spans="1:182">
      <c r="A30" s="1169">
        <v>2919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  <c r="FZ30" s="1138"/>
    </row>
    <row r="31" spans="1:182">
      <c r="A31" s="1169">
        <v>3073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/>
      <c r="K31" s="1142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  <c r="FZ31" s="1138"/>
    </row>
    <row r="32" spans="1:182">
      <c r="A32" s="1169">
        <v>2358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  <c r="FZ32" s="1138"/>
    </row>
    <row r="33" spans="1:182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2">
      <c r="A34" s="1172">
        <v>2378</v>
      </c>
      <c r="B34" s="1158" t="s">
        <v>149</v>
      </c>
      <c r="C34" s="1143"/>
      <c r="D34" s="1154">
        <v>4321</v>
      </c>
      <c r="E34" s="1145">
        <v>51852</v>
      </c>
      <c r="F34" s="1168"/>
      <c r="G34" s="1144">
        <v>5998</v>
      </c>
      <c r="H34" s="1154">
        <v>71976</v>
      </c>
      <c r="I34" s="1168"/>
      <c r="J34" s="1154">
        <v>7076</v>
      </c>
      <c r="K34" s="1145">
        <v>84912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  <c r="FZ34" s="1138"/>
    </row>
    <row r="35" spans="1:182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2">
      <c r="A36" s="1169" t="s">
        <v>5</v>
      </c>
      <c r="B36" s="1157"/>
      <c r="C36" s="1140"/>
      <c r="D36" s="1153">
        <v>5460</v>
      </c>
      <c r="E36" s="1142">
        <v>65520</v>
      </c>
      <c r="F36" s="1146"/>
      <c r="G36" s="1141">
        <v>6589</v>
      </c>
      <c r="H36" s="1153">
        <v>79068</v>
      </c>
      <c r="I36" s="1146"/>
      <c r="J36" s="1153">
        <v>8148</v>
      </c>
      <c r="K36" s="1142">
        <v>97776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  <c r="FZ36" s="1138"/>
    </row>
    <row r="37" spans="1:182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  <c r="FZ37" s="1138"/>
    </row>
    <row r="38" spans="1:182">
      <c r="A38" s="1169">
        <v>2360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  <c r="FZ38" s="1138"/>
    </row>
    <row r="39" spans="1:182">
      <c r="A39" s="1169">
        <v>2919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2">
      <c r="A40" s="1169">
        <v>3075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/>
      <c r="K40" s="1142"/>
    </row>
    <row r="41" spans="1:182">
      <c r="A41" s="1169">
        <v>2358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2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2">
      <c r="A43" s="1172">
        <v>2375</v>
      </c>
      <c r="B43" s="1158" t="s">
        <v>153</v>
      </c>
      <c r="C43" s="1143"/>
      <c r="D43" s="1154">
        <v>5460</v>
      </c>
      <c r="E43" s="1145">
        <v>65520</v>
      </c>
      <c r="F43" s="1168"/>
      <c r="G43" s="1144">
        <v>6589</v>
      </c>
      <c r="H43" s="1154">
        <v>79068</v>
      </c>
      <c r="I43" s="1168"/>
      <c r="J43" s="1154">
        <v>7423</v>
      </c>
      <c r="K43" s="1145">
        <v>89076</v>
      </c>
    </row>
    <row r="44" spans="1:182">
      <c r="B44" s="1137"/>
    </row>
    <row r="45" spans="1:182">
      <c r="A45" s="1170" t="s">
        <v>174</v>
      </c>
      <c r="B45" s="1137"/>
      <c r="K45" s="1135" t="s">
        <v>3</v>
      </c>
    </row>
    <row r="46" spans="1:182">
      <c r="A46" s="1170" t="s">
        <v>173</v>
      </c>
      <c r="B46" s="1137"/>
    </row>
    <row r="47" spans="1:182">
      <c r="A47" s="1177" t="s">
        <v>169</v>
      </c>
      <c r="B47" s="1137"/>
    </row>
    <row r="48" spans="1:182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173">
        <v>38643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A56" s="1190"/>
      <c r="B56" s="1137"/>
    </row>
    <row r="57" spans="1:10">
      <c r="A57" s="1190"/>
      <c r="B57" s="1137"/>
    </row>
    <row r="58" spans="1:10">
      <c r="A58" s="1190"/>
      <c r="B58" s="1137"/>
    </row>
    <row r="59" spans="1:10">
      <c r="A59" s="1190"/>
      <c r="B59" s="1137"/>
    </row>
    <row r="60" spans="1:10">
      <c r="A60" s="1190"/>
      <c r="B60" s="1137"/>
    </row>
    <row r="61" spans="1:10">
      <c r="A61" s="1190"/>
      <c r="B61" s="1137"/>
    </row>
    <row r="62" spans="1:10">
      <c r="A62" s="1190"/>
      <c r="B62" s="1137"/>
    </row>
    <row r="63" spans="1:10">
      <c r="A63" s="1190"/>
      <c r="B63" s="1137"/>
    </row>
    <row r="64" spans="1:10">
      <c r="A64" s="1190"/>
      <c r="B64" s="1137"/>
    </row>
    <row r="65" spans="1:2">
      <c r="A65" s="1190"/>
      <c r="B65" s="1137"/>
    </row>
    <row r="66" spans="1:2">
      <c r="A66" s="1190"/>
      <c r="B66" s="1137"/>
    </row>
    <row r="67" spans="1:2">
      <c r="A67" s="1190"/>
      <c r="B67" s="1137"/>
    </row>
    <row r="68" spans="1:2">
      <c r="A68" s="1190"/>
      <c r="B68" s="1137"/>
    </row>
    <row r="69" spans="1:2">
      <c r="A69" s="1190"/>
      <c r="B69" s="1137"/>
    </row>
    <row r="70" spans="1:2">
      <c r="A70" s="1190"/>
      <c r="B70" s="1137"/>
    </row>
    <row r="71" spans="1:2">
      <c r="A71" s="1190"/>
      <c r="B71" s="1137"/>
    </row>
    <row r="72" spans="1:2">
      <c r="A72" s="1190"/>
      <c r="B72" s="1137"/>
    </row>
    <row r="73" spans="1:2">
      <c r="A73" s="1190"/>
      <c r="B73" s="1137"/>
    </row>
    <row r="74" spans="1:2">
      <c r="A74" s="1190"/>
      <c r="B74" s="1137"/>
    </row>
    <row r="75" spans="1:2">
      <c r="A75" s="1190"/>
      <c r="B75" s="1137"/>
    </row>
    <row r="76" spans="1:2">
      <c r="A76" s="1190"/>
      <c r="B76" s="1137"/>
    </row>
    <row r="77" spans="1:2">
      <c r="A77" s="1190"/>
      <c r="B77" s="1137"/>
    </row>
    <row r="78" spans="1:2">
      <c r="A78" s="1190"/>
      <c r="B78" s="1137"/>
    </row>
    <row r="79" spans="1:2">
      <c r="A79" s="1190"/>
      <c r="B79" s="1137"/>
    </row>
    <row r="80" spans="1:2">
      <c r="A80" s="1190"/>
      <c r="B80" s="1137"/>
    </row>
    <row r="81" spans="1:2">
      <c r="A81" s="1190"/>
      <c r="B81" s="1137"/>
    </row>
    <row r="82" spans="1:2">
      <c r="A82" s="1190"/>
      <c r="B82" s="1137"/>
    </row>
    <row r="83" spans="1:2">
      <c r="A83" s="1190"/>
      <c r="B83" s="1137"/>
    </row>
    <row r="84" spans="1:2">
      <c r="A84" s="1190"/>
      <c r="B84" s="1137"/>
    </row>
    <row r="85" spans="1:2">
      <c r="A85" s="1190"/>
      <c r="B85" s="1137"/>
    </row>
    <row r="86" spans="1:2">
      <c r="A86" s="1190"/>
      <c r="B86" s="1137"/>
    </row>
    <row r="87" spans="1:2">
      <c r="A87" s="1190"/>
      <c r="B87" s="1137"/>
    </row>
    <row r="88" spans="1:2">
      <c r="A88" s="1190"/>
      <c r="B88" s="1137"/>
    </row>
    <row r="89" spans="1:2">
      <c r="A89" s="1190"/>
      <c r="B89" s="1137"/>
    </row>
    <row r="90" spans="1:2">
      <c r="A90" s="1190"/>
      <c r="B90" s="1137"/>
    </row>
    <row r="91" spans="1:2">
      <c r="A91" s="1190"/>
      <c r="B91" s="1137"/>
    </row>
    <row r="92" spans="1:2">
      <c r="A92" s="1190"/>
      <c r="B92" s="1137"/>
    </row>
    <row r="93" spans="1:2">
      <c r="A93" s="1190"/>
      <c r="B93" s="1137"/>
    </row>
    <row r="94" spans="1:2">
      <c r="A94" s="1190"/>
      <c r="B94" s="1137"/>
    </row>
    <row r="95" spans="1:2">
      <c r="A95" s="1190"/>
      <c r="B95" s="1137"/>
    </row>
    <row r="96" spans="1:2">
      <c r="A96" s="1190"/>
      <c r="B96" s="1137"/>
    </row>
    <row r="97" spans="1:2">
      <c r="A97" s="1190"/>
      <c r="B97" s="1137"/>
    </row>
    <row r="98" spans="1:2">
      <c r="A98" s="1190"/>
      <c r="B98" s="1137"/>
    </row>
    <row r="99" spans="1:2">
      <c r="A99" s="1190"/>
      <c r="B99" s="1137"/>
    </row>
    <row r="100" spans="1:2">
      <c r="A100" s="1190"/>
      <c r="B100" s="1137"/>
    </row>
    <row r="101" spans="1:2">
      <c r="A101" s="1190"/>
      <c r="B101" s="1137"/>
    </row>
    <row r="102" spans="1:2">
      <c r="A102" s="1190"/>
      <c r="B102" s="1137"/>
    </row>
    <row r="103" spans="1:2">
      <c r="A103" s="1190"/>
      <c r="B103" s="1137"/>
    </row>
    <row r="104" spans="1:2">
      <c r="A104" s="1190"/>
      <c r="B104" s="1137"/>
    </row>
    <row r="105" spans="1:2">
      <c r="A105" s="1190"/>
      <c r="B105" s="1137"/>
    </row>
    <row r="106" spans="1:2">
      <c r="A106" s="1190"/>
      <c r="B106" s="1137"/>
    </row>
    <row r="107" spans="1:2">
      <c r="A107" s="1190"/>
      <c r="B107" s="1137"/>
    </row>
    <row r="108" spans="1:2">
      <c r="A108" s="1190"/>
      <c r="B108" s="1137"/>
    </row>
    <row r="109" spans="1:2">
      <c r="A109" s="1190"/>
      <c r="B109" s="1137"/>
    </row>
    <row r="110" spans="1:2">
      <c r="A110" s="1190"/>
      <c r="B110" s="1137"/>
    </row>
    <row r="111" spans="1:2">
      <c r="A111" s="1190"/>
      <c r="B111" s="1137"/>
    </row>
    <row r="112" spans="1:2">
      <c r="A112" s="1190"/>
      <c r="B112" s="1137"/>
    </row>
    <row r="113" spans="1:2">
      <c r="A113" s="1190"/>
      <c r="B113" s="1137"/>
    </row>
    <row r="114" spans="1:2">
      <c r="A114" s="1190"/>
      <c r="B114" s="1137"/>
    </row>
    <row r="115" spans="1:2">
      <c r="A115" s="1190"/>
      <c r="B115" s="1137"/>
    </row>
    <row r="116" spans="1:2">
      <c r="A116" s="1190"/>
      <c r="B116" s="1137"/>
    </row>
    <row r="117" spans="1:2">
      <c r="A117" s="1190"/>
      <c r="B117" s="1137"/>
    </row>
    <row r="118" spans="1:2">
      <c r="A118" s="1190"/>
      <c r="B118" s="1137"/>
    </row>
    <row r="119" spans="1:2">
      <c r="A119" s="1190"/>
      <c r="B119" s="1137"/>
    </row>
    <row r="120" spans="1:2">
      <c r="A120" s="1190"/>
      <c r="B120" s="1137"/>
    </row>
    <row r="121" spans="1:2">
      <c r="A121" s="1190"/>
      <c r="B121" s="1137"/>
    </row>
    <row r="122" spans="1:2">
      <c r="A122" s="1190"/>
      <c r="B122" s="1137"/>
    </row>
    <row r="123" spans="1:2">
      <c r="A123" s="1190"/>
      <c r="B123" s="1137"/>
    </row>
    <row r="124" spans="1:2">
      <c r="A124" s="1190"/>
      <c r="B124" s="1137"/>
    </row>
    <row r="125" spans="1:2">
      <c r="A125" s="1190"/>
      <c r="B125" s="1137"/>
    </row>
    <row r="126" spans="1:2">
      <c r="A126" s="1190"/>
      <c r="B126" s="1137"/>
    </row>
    <row r="127" spans="1:2">
      <c r="A127" s="1190"/>
      <c r="B127" s="1137"/>
    </row>
    <row r="128" spans="1:2">
      <c r="A128" s="1190"/>
      <c r="B128" s="1137"/>
    </row>
    <row r="129" spans="1:2">
      <c r="A129" s="1190"/>
      <c r="B129" s="1137"/>
    </row>
    <row r="130" spans="1:2">
      <c r="A130" s="1190"/>
      <c r="B130" s="1137"/>
    </row>
    <row r="131" spans="1:2">
      <c r="A131" s="1190"/>
      <c r="B131" s="1137"/>
    </row>
    <row r="132" spans="1:2">
      <c r="A132" s="1190"/>
      <c r="B132" s="1137"/>
    </row>
    <row r="133" spans="1:2">
      <c r="A133" s="1190"/>
      <c r="B133" s="1137"/>
    </row>
    <row r="134" spans="1:2">
      <c r="A134" s="1190"/>
      <c r="B134" s="1137"/>
    </row>
    <row r="135" spans="1:2">
      <c r="A135" s="1190"/>
      <c r="B135" s="1137"/>
    </row>
    <row r="136" spans="1:2">
      <c r="A136" s="1190"/>
      <c r="B136" s="1137"/>
    </row>
    <row r="137" spans="1:2">
      <c r="A137" s="1190"/>
      <c r="B137" s="1137"/>
    </row>
    <row r="138" spans="1:2">
      <c r="A138" s="1190"/>
      <c r="B138" s="1137"/>
    </row>
    <row r="139" spans="1:2">
      <c r="A139" s="1190"/>
      <c r="B139" s="1137"/>
    </row>
    <row r="140" spans="1:2">
      <c r="A140" s="1190"/>
      <c r="B140" s="1137"/>
    </row>
    <row r="141" spans="1:2">
      <c r="A141" s="1190"/>
      <c r="B141" s="1137"/>
    </row>
    <row r="142" spans="1:2">
      <c r="A142" s="1190"/>
      <c r="B142" s="1137"/>
    </row>
    <row r="143" spans="1:2">
      <c r="A143" s="1190"/>
      <c r="B143" s="1137"/>
    </row>
    <row r="144" spans="1:2">
      <c r="A144" s="1190"/>
      <c r="B144" s="1137"/>
    </row>
    <row r="145" spans="1:2">
      <c r="A145" s="1190"/>
      <c r="B145" s="1137"/>
    </row>
    <row r="146" spans="1:2">
      <c r="A146" s="1190"/>
      <c r="B146" s="1137"/>
    </row>
    <row r="147" spans="1:2">
      <c r="A147" s="1190"/>
      <c r="B147" s="1137"/>
    </row>
    <row r="148" spans="1:2">
      <c r="A148" s="1190"/>
      <c r="B148" s="1137"/>
    </row>
    <row r="149" spans="1:2">
      <c r="A149" s="1190"/>
      <c r="B149" s="1137"/>
    </row>
    <row r="150" spans="1:2">
      <c r="A150" s="1190"/>
      <c r="B150" s="1137"/>
    </row>
    <row r="151" spans="1:2">
      <c r="A151" s="1190"/>
      <c r="B151" s="1137"/>
    </row>
    <row r="152" spans="1:2">
      <c r="A152" s="1190"/>
      <c r="B152" s="1137"/>
    </row>
    <row r="153" spans="1:2">
      <c r="A153" s="1190"/>
      <c r="B153" s="1137"/>
    </row>
    <row r="154" spans="1:2">
      <c r="A154" s="1190"/>
      <c r="B154" s="1137"/>
    </row>
    <row r="155" spans="1:2">
      <c r="A155" s="1190"/>
      <c r="B155" s="1137"/>
    </row>
    <row r="156" spans="1:2">
      <c r="A156" s="1190"/>
      <c r="B156" s="1137"/>
    </row>
    <row r="157" spans="1:2">
      <c r="A157" s="1190"/>
      <c r="B157" s="1137"/>
    </row>
    <row r="158" spans="1:2">
      <c r="A158" s="1190"/>
      <c r="B158" s="1137"/>
    </row>
    <row r="159" spans="1:2">
      <c r="A159" s="1190"/>
      <c r="B159" s="1137"/>
    </row>
    <row r="160" spans="1:2">
      <c r="A160" s="1190"/>
      <c r="B160" s="1137"/>
    </row>
    <row r="161" spans="1:11">
      <c r="A161" s="1190"/>
      <c r="B161" s="1137"/>
    </row>
    <row r="162" spans="1:11">
      <c r="A162" s="1190"/>
      <c r="B162" s="1137"/>
    </row>
    <row r="163" spans="1:11" s="1138" customFormat="1">
      <c r="A163" s="1190"/>
      <c r="B163" s="1137"/>
      <c r="D163" s="1139"/>
      <c r="E163" s="1139"/>
      <c r="G163" s="1139"/>
      <c r="H163" s="1139"/>
      <c r="J163" s="1139"/>
      <c r="K163" s="1139"/>
    </row>
    <row r="164" spans="1:11" s="1138" customFormat="1">
      <c r="A164" s="1190"/>
      <c r="B164" s="1137"/>
      <c r="D164" s="1139"/>
      <c r="E164" s="1139"/>
      <c r="G164" s="1139"/>
      <c r="H164" s="1139"/>
      <c r="J164" s="1139"/>
      <c r="K164" s="1139"/>
    </row>
    <row r="165" spans="1:11" s="1138" customFormat="1">
      <c r="A165" s="1190"/>
      <c r="B165" s="1137"/>
      <c r="D165" s="1139"/>
      <c r="E165" s="1139"/>
      <c r="G165" s="1139"/>
      <c r="H165" s="1139"/>
      <c r="J165" s="1139"/>
      <c r="K165" s="1139"/>
    </row>
    <row r="166" spans="1:11" s="1138" customFormat="1">
      <c r="A166" s="1190"/>
      <c r="B166" s="1137"/>
      <c r="D166" s="1139"/>
      <c r="E166" s="1139"/>
      <c r="G166" s="1139"/>
      <c r="H166" s="1139"/>
      <c r="J166" s="1139"/>
      <c r="K166" s="1139"/>
    </row>
    <row r="167" spans="1:11" s="1138" customFormat="1">
      <c r="A167" s="1190"/>
      <c r="B167" s="1137"/>
      <c r="D167" s="1139"/>
      <c r="E167" s="1139"/>
      <c r="G167" s="1139"/>
      <c r="H167" s="1139"/>
      <c r="J167" s="1139"/>
      <c r="K167" s="1139"/>
    </row>
    <row r="168" spans="1:11" s="1138" customFormat="1">
      <c r="A168" s="1190"/>
      <c r="B168" s="1137"/>
      <c r="D168" s="1139"/>
      <c r="E168" s="1139"/>
      <c r="G168" s="1139"/>
      <c r="H168" s="1139"/>
      <c r="J168" s="1139"/>
      <c r="K168" s="1139"/>
    </row>
    <row r="169" spans="1:11" s="1138" customFormat="1">
      <c r="A169" s="1190"/>
      <c r="B169" s="1137"/>
      <c r="D169" s="1139"/>
      <c r="E169" s="1139"/>
      <c r="G169" s="1139"/>
      <c r="H169" s="1139"/>
      <c r="J169" s="1139"/>
      <c r="K169" s="1139"/>
    </row>
    <row r="170" spans="1:11" s="1138" customFormat="1">
      <c r="A170" s="1190"/>
      <c r="B170" s="1137"/>
      <c r="D170" s="1139"/>
      <c r="E170" s="1139"/>
      <c r="G170" s="1139"/>
      <c r="H170" s="1139"/>
      <c r="J170" s="1139"/>
      <c r="K170" s="1139"/>
    </row>
    <row r="171" spans="1:11" s="1138" customFormat="1">
      <c r="A171" s="1190"/>
      <c r="B171" s="1137"/>
      <c r="D171" s="1139"/>
      <c r="E171" s="1139"/>
      <c r="G171" s="1139"/>
      <c r="H171" s="1139"/>
      <c r="J171" s="1139"/>
      <c r="K171" s="1139"/>
    </row>
    <row r="172" spans="1:11" s="1138" customFormat="1">
      <c r="A172" s="1190"/>
      <c r="B172" s="1137"/>
      <c r="D172" s="1139"/>
      <c r="E172" s="1139"/>
      <c r="G172" s="1139"/>
      <c r="H172" s="1139"/>
      <c r="J172" s="1139"/>
      <c r="K172" s="1139"/>
    </row>
    <row r="173" spans="1:11" s="1138" customFormat="1">
      <c r="A173" s="1190"/>
      <c r="B173" s="1137"/>
      <c r="D173" s="1139"/>
      <c r="E173" s="1139"/>
      <c r="G173" s="1139"/>
      <c r="H173" s="1139"/>
      <c r="J173" s="1139"/>
      <c r="K173" s="1139"/>
    </row>
    <row r="174" spans="1:11" s="1138" customFormat="1">
      <c r="A174" s="1190"/>
      <c r="B174" s="1137"/>
      <c r="D174" s="1139"/>
      <c r="E174" s="1139"/>
      <c r="G174" s="1139"/>
      <c r="H174" s="1139"/>
      <c r="J174" s="1139"/>
      <c r="K174" s="1139"/>
    </row>
    <row r="175" spans="1:11" s="1138" customFormat="1">
      <c r="A175" s="1190"/>
      <c r="B175" s="1137"/>
      <c r="D175" s="1139"/>
      <c r="E175" s="1139"/>
      <c r="G175" s="1139"/>
      <c r="H175" s="1139"/>
      <c r="J175" s="1139"/>
      <c r="K175" s="1139"/>
    </row>
    <row r="176" spans="1:11" s="1138" customFormat="1">
      <c r="A176" s="1190"/>
      <c r="B176" s="1137"/>
      <c r="D176" s="1139"/>
      <c r="E176" s="1139"/>
      <c r="G176" s="1139"/>
      <c r="H176" s="1139"/>
      <c r="J176" s="1139"/>
      <c r="K176" s="1139"/>
    </row>
    <row r="177" spans="1:11" s="1138" customFormat="1">
      <c r="A177" s="1190"/>
      <c r="B177" s="1137"/>
      <c r="D177" s="1139"/>
      <c r="E177" s="1139"/>
      <c r="G177" s="1139"/>
      <c r="H177" s="1139"/>
      <c r="J177" s="1139"/>
      <c r="K177" s="1139"/>
    </row>
    <row r="178" spans="1:11" s="1138" customFormat="1">
      <c r="A178" s="1190"/>
      <c r="B178" s="1137"/>
      <c r="D178" s="1139"/>
      <c r="E178" s="1139"/>
      <c r="G178" s="1139"/>
      <c r="H178" s="1139"/>
      <c r="J178" s="1139"/>
      <c r="K178" s="1139"/>
    </row>
    <row r="179" spans="1:11" s="1138" customFormat="1">
      <c r="A179" s="1190"/>
      <c r="B179" s="1137"/>
      <c r="D179" s="1139"/>
      <c r="E179" s="1139"/>
      <c r="G179" s="1139"/>
      <c r="H179" s="1139"/>
      <c r="J179" s="1139"/>
      <c r="K179" s="1139"/>
    </row>
    <row r="180" spans="1:11" s="1138" customFormat="1">
      <c r="A180" s="1190"/>
      <c r="B180" s="1137"/>
      <c r="D180" s="1139"/>
      <c r="E180" s="1139"/>
      <c r="G180" s="1139"/>
      <c r="H180" s="1139"/>
      <c r="J180" s="1139"/>
      <c r="K180" s="1139"/>
    </row>
    <row r="181" spans="1:11" s="1138" customFormat="1">
      <c r="A181" s="1190"/>
      <c r="B181" s="1137"/>
      <c r="D181" s="1139"/>
      <c r="E181" s="1139"/>
      <c r="G181" s="1139"/>
      <c r="H181" s="1139"/>
      <c r="J181" s="1139"/>
      <c r="K181" s="1139"/>
    </row>
    <row r="182" spans="1:11" s="1138" customFormat="1">
      <c r="A182" s="1190"/>
      <c r="B182" s="1137"/>
      <c r="D182" s="1139"/>
      <c r="E182" s="1139"/>
      <c r="G182" s="1139"/>
      <c r="H182" s="1139"/>
      <c r="J182" s="1139"/>
      <c r="K182" s="1139"/>
    </row>
    <row r="183" spans="1:11" s="1138" customFormat="1">
      <c r="A183" s="1190"/>
      <c r="B183" s="1137"/>
      <c r="D183" s="1139"/>
      <c r="E183" s="1139"/>
      <c r="G183" s="1139"/>
      <c r="H183" s="1139"/>
      <c r="J183" s="1139"/>
      <c r="K183" s="1139"/>
    </row>
    <row r="184" spans="1:11" s="1138" customFormat="1">
      <c r="A184" s="1190"/>
      <c r="B184" s="1137"/>
      <c r="D184" s="1139"/>
      <c r="E184" s="1139"/>
      <c r="G184" s="1139"/>
      <c r="H184" s="1139"/>
      <c r="J184" s="1139"/>
      <c r="K184" s="1139"/>
    </row>
    <row r="185" spans="1:11" s="1138" customFormat="1">
      <c r="A185" s="1190"/>
      <c r="B185" s="1137"/>
      <c r="D185" s="1139"/>
      <c r="E185" s="1139"/>
      <c r="G185" s="1139"/>
      <c r="H185" s="1139"/>
      <c r="J185" s="1139"/>
      <c r="K185" s="1139"/>
    </row>
    <row r="186" spans="1:11" s="1138" customFormat="1">
      <c r="A186" s="1190"/>
      <c r="B186" s="1137"/>
      <c r="D186" s="1139"/>
      <c r="E186" s="1139"/>
      <c r="G186" s="1139"/>
      <c r="H186" s="1139"/>
      <c r="J186" s="1139"/>
      <c r="K186" s="1139"/>
    </row>
    <row r="187" spans="1:11" s="1138" customFormat="1">
      <c r="A187" s="1190"/>
      <c r="B187" s="1137"/>
      <c r="D187" s="1139"/>
      <c r="E187" s="1139"/>
      <c r="G187" s="1139"/>
      <c r="H187" s="1139"/>
      <c r="J187" s="1139"/>
      <c r="K187" s="1139"/>
    </row>
    <row r="188" spans="1:11" s="1138" customFormat="1">
      <c r="A188" s="1190"/>
      <c r="B188" s="1137"/>
      <c r="D188" s="1139"/>
      <c r="E188" s="1139"/>
      <c r="G188" s="1139"/>
      <c r="H188" s="1139"/>
      <c r="J188" s="1139"/>
      <c r="K188" s="1139"/>
    </row>
    <row r="189" spans="1:11" s="1138" customFormat="1">
      <c r="A189" s="1190"/>
      <c r="B189" s="1137"/>
      <c r="D189" s="1139"/>
      <c r="E189" s="1139"/>
      <c r="G189" s="1139"/>
      <c r="H189" s="1139"/>
      <c r="J189" s="1139"/>
      <c r="K189" s="1139"/>
    </row>
    <row r="190" spans="1:11" s="1138" customFormat="1">
      <c r="A190" s="1190"/>
      <c r="B190" s="1137"/>
      <c r="D190" s="1139"/>
      <c r="E190" s="1139"/>
      <c r="G190" s="1139"/>
      <c r="H190" s="1139"/>
      <c r="J190" s="1139"/>
      <c r="K190" s="1139"/>
    </row>
    <row r="191" spans="1:11" s="1138" customFormat="1">
      <c r="A191" s="1190"/>
      <c r="B191" s="1137"/>
      <c r="D191" s="1139"/>
      <c r="E191" s="1139"/>
      <c r="G191" s="1139"/>
      <c r="H191" s="1139"/>
      <c r="J191" s="1139"/>
      <c r="K191" s="1139"/>
    </row>
    <row r="192" spans="1:11" s="1138" customFormat="1">
      <c r="A192" s="1190"/>
      <c r="B192" s="1137"/>
      <c r="D192" s="1139"/>
      <c r="E192" s="1139"/>
      <c r="G192" s="1139"/>
      <c r="H192" s="1139"/>
      <c r="J192" s="1139"/>
      <c r="K192" s="1139"/>
    </row>
    <row r="193" spans="1:11" s="1138" customFormat="1">
      <c r="A193" s="1190"/>
      <c r="B193" s="1137"/>
      <c r="D193" s="1139"/>
      <c r="E193" s="1139"/>
      <c r="G193" s="1139"/>
      <c r="H193" s="1139"/>
      <c r="J193" s="1139"/>
      <c r="K193" s="1139"/>
    </row>
    <row r="194" spans="1:11" s="1138" customFormat="1">
      <c r="A194" s="1190"/>
      <c r="B194" s="1137"/>
      <c r="D194" s="1139"/>
      <c r="E194" s="1139"/>
      <c r="G194" s="1139"/>
      <c r="H194" s="1139"/>
      <c r="J194" s="1139"/>
      <c r="K194" s="1139"/>
    </row>
    <row r="195" spans="1:11" s="1138" customFormat="1">
      <c r="A195" s="1190"/>
      <c r="B195" s="1137"/>
      <c r="D195" s="1139"/>
      <c r="E195" s="1139"/>
      <c r="G195" s="1139"/>
      <c r="H195" s="1139"/>
      <c r="J195" s="1139"/>
      <c r="K195" s="1139"/>
    </row>
    <row r="196" spans="1:11" s="1138" customFormat="1">
      <c r="A196" s="1190"/>
      <c r="B196" s="1137"/>
      <c r="D196" s="1139"/>
      <c r="E196" s="1139"/>
      <c r="G196" s="1139"/>
      <c r="H196" s="1139"/>
      <c r="J196" s="1139"/>
      <c r="K196" s="1139"/>
    </row>
    <row r="197" spans="1:11" s="1138" customFormat="1">
      <c r="A197" s="1190"/>
      <c r="B197" s="1137"/>
      <c r="D197" s="1139"/>
      <c r="E197" s="1139"/>
      <c r="G197" s="1139"/>
      <c r="H197" s="1139"/>
      <c r="J197" s="1139"/>
      <c r="K197" s="1139"/>
    </row>
    <row r="198" spans="1:11" s="1138" customFormat="1">
      <c r="A198" s="1190"/>
      <c r="B198" s="1137"/>
      <c r="D198" s="1139"/>
      <c r="E198" s="1139"/>
      <c r="G198" s="1139"/>
      <c r="H198" s="1139"/>
      <c r="J198" s="1139"/>
      <c r="K198" s="1139"/>
    </row>
    <row r="199" spans="1:11" s="1138" customFormat="1">
      <c r="A199" s="1190"/>
      <c r="B199" s="1137"/>
      <c r="D199" s="1139"/>
      <c r="E199" s="1139"/>
      <c r="G199" s="1139"/>
      <c r="H199" s="1139"/>
      <c r="J199" s="1139"/>
      <c r="K199" s="1139"/>
    </row>
    <row r="200" spans="1:11" s="1138" customFormat="1">
      <c r="A200" s="1190"/>
      <c r="B200" s="1137"/>
      <c r="D200" s="1139"/>
      <c r="E200" s="1139"/>
      <c r="G200" s="1139"/>
      <c r="H200" s="1139"/>
      <c r="J200" s="1139"/>
      <c r="K200" s="1139"/>
    </row>
    <row r="201" spans="1:11" s="1138" customFormat="1">
      <c r="A201" s="1190"/>
      <c r="B201" s="1137"/>
      <c r="D201" s="1139"/>
      <c r="E201" s="1139"/>
      <c r="G201" s="1139"/>
      <c r="H201" s="1139"/>
      <c r="J201" s="1139"/>
      <c r="K201" s="1139"/>
    </row>
    <row r="202" spans="1:11" s="1138" customFormat="1">
      <c r="A202" s="1190"/>
      <c r="B202" s="1137"/>
      <c r="D202" s="1139"/>
      <c r="E202" s="1139"/>
      <c r="G202" s="1139"/>
      <c r="H202" s="1139"/>
      <c r="J202" s="1139"/>
      <c r="K202" s="1139"/>
    </row>
    <row r="203" spans="1:11" s="1138" customFormat="1">
      <c r="A203" s="1190"/>
      <c r="B203" s="1137"/>
      <c r="D203" s="1139"/>
      <c r="E203" s="1139"/>
      <c r="G203" s="1139"/>
      <c r="H203" s="1139"/>
      <c r="J203" s="1139"/>
      <c r="K203" s="1139"/>
    </row>
    <row r="204" spans="1:11" s="1138" customFormat="1">
      <c r="A204" s="1190"/>
      <c r="B204" s="1137"/>
      <c r="D204" s="1139"/>
      <c r="E204" s="1139"/>
      <c r="G204" s="1139"/>
      <c r="H204" s="1139"/>
      <c r="J204" s="1139"/>
      <c r="K204" s="1139"/>
    </row>
    <row r="205" spans="1:11" s="1138" customFormat="1">
      <c r="A205" s="1190"/>
      <c r="B205" s="1137"/>
      <c r="D205" s="1139"/>
      <c r="E205" s="1139"/>
      <c r="G205" s="1139"/>
      <c r="H205" s="1139"/>
      <c r="J205" s="1139"/>
      <c r="K205" s="1139"/>
    </row>
    <row r="206" spans="1:11" s="1138" customFormat="1">
      <c r="A206" s="1190"/>
      <c r="B206" s="1137"/>
      <c r="D206" s="1139"/>
      <c r="E206" s="1139"/>
      <c r="G206" s="1139"/>
      <c r="H206" s="1139"/>
      <c r="J206" s="1139"/>
      <c r="K206" s="1139"/>
    </row>
    <row r="207" spans="1:11" s="1138" customFormat="1">
      <c r="A207" s="1190"/>
      <c r="B207" s="1137"/>
      <c r="D207" s="1139"/>
      <c r="E207" s="1139"/>
      <c r="G207" s="1139"/>
      <c r="H207" s="1139"/>
      <c r="J207" s="1139"/>
      <c r="K207" s="1139"/>
    </row>
    <row r="208" spans="1:11" s="1138" customFormat="1">
      <c r="A208" s="1190"/>
      <c r="B208" s="1137"/>
      <c r="D208" s="1139"/>
      <c r="E208" s="1139"/>
      <c r="G208" s="1139"/>
      <c r="H208" s="1139"/>
      <c r="J208" s="1139"/>
      <c r="K208" s="1139"/>
    </row>
    <row r="209" spans="1:11" s="1138" customFormat="1">
      <c r="A209" s="1190"/>
      <c r="B209" s="1137"/>
      <c r="D209" s="1139"/>
      <c r="E209" s="1139"/>
      <c r="G209" s="1139"/>
      <c r="H209" s="1139"/>
      <c r="J209" s="1139"/>
      <c r="K209" s="1139"/>
    </row>
    <row r="210" spans="1:11" s="1138" customFormat="1">
      <c r="A210" s="1190"/>
      <c r="B210" s="1137"/>
      <c r="D210" s="1139"/>
      <c r="E210" s="1139"/>
      <c r="G210" s="1139"/>
      <c r="H210" s="1139"/>
      <c r="J210" s="1139"/>
      <c r="K210" s="1139"/>
    </row>
    <row r="211" spans="1:11" s="1138" customFormat="1">
      <c r="A211" s="1190"/>
      <c r="B211" s="1137"/>
      <c r="D211" s="1139"/>
      <c r="E211" s="1139"/>
      <c r="G211" s="1139"/>
      <c r="H211" s="1139"/>
      <c r="J211" s="1139"/>
      <c r="K211" s="1139"/>
    </row>
    <row r="212" spans="1:11" s="1138" customFormat="1">
      <c r="A212" s="1190"/>
      <c r="B212" s="1137"/>
      <c r="D212" s="1139"/>
      <c r="E212" s="1139"/>
      <c r="G212" s="1139"/>
      <c r="H212" s="1139"/>
      <c r="J212" s="1139"/>
      <c r="K212" s="1139"/>
    </row>
    <row r="213" spans="1:11" s="1138" customFormat="1">
      <c r="A213" s="1190"/>
      <c r="B213" s="1137"/>
      <c r="D213" s="1139"/>
      <c r="E213" s="1139"/>
      <c r="G213" s="1139"/>
      <c r="H213" s="1139"/>
      <c r="J213" s="1139"/>
      <c r="K213" s="1139"/>
    </row>
    <row r="214" spans="1:11" s="1138" customFormat="1">
      <c r="A214" s="1190"/>
      <c r="B214" s="1137"/>
      <c r="D214" s="1139"/>
      <c r="E214" s="1139"/>
      <c r="G214" s="1139"/>
      <c r="H214" s="1139"/>
      <c r="J214" s="1139"/>
      <c r="K214" s="1139"/>
    </row>
    <row r="215" spans="1:11" s="1138" customFormat="1">
      <c r="A215" s="1190"/>
      <c r="B215" s="1137"/>
      <c r="D215" s="1139"/>
      <c r="E215" s="1139"/>
      <c r="G215" s="1139"/>
      <c r="H215" s="1139"/>
      <c r="J215" s="1139"/>
      <c r="K215" s="1139"/>
    </row>
    <row r="216" spans="1:11" s="1138" customFormat="1">
      <c r="A216" s="1190"/>
      <c r="B216" s="1137"/>
      <c r="D216" s="1139"/>
      <c r="E216" s="1139"/>
      <c r="G216" s="1139"/>
      <c r="H216" s="1139"/>
      <c r="J216" s="1139"/>
      <c r="K216" s="1139"/>
    </row>
    <row r="217" spans="1:11" s="1138" customFormat="1">
      <c r="A217" s="1190"/>
      <c r="B217" s="1137"/>
      <c r="D217" s="1139"/>
      <c r="E217" s="1139"/>
      <c r="G217" s="1139"/>
      <c r="H217" s="1139"/>
      <c r="J217" s="1139"/>
      <c r="K217" s="1139"/>
    </row>
    <row r="218" spans="1:11" s="1138" customFormat="1">
      <c r="A218" s="1190"/>
      <c r="B218" s="1137"/>
      <c r="D218" s="1139"/>
      <c r="E218" s="1139"/>
      <c r="G218" s="1139"/>
      <c r="H218" s="1139"/>
      <c r="J218" s="1139"/>
      <c r="K218" s="1139"/>
    </row>
    <row r="219" spans="1:11" s="1138" customFormat="1">
      <c r="A219" s="1190"/>
      <c r="B219" s="1137"/>
      <c r="D219" s="1139"/>
      <c r="E219" s="1139"/>
      <c r="G219" s="1139"/>
      <c r="H219" s="1139"/>
      <c r="J219" s="1139"/>
      <c r="K219" s="1139"/>
    </row>
    <row r="220" spans="1:11" s="1138" customFormat="1">
      <c r="A220" s="1190"/>
      <c r="B220" s="1137"/>
      <c r="D220" s="1139"/>
      <c r="E220" s="1139"/>
      <c r="G220" s="1139"/>
      <c r="H220" s="1139"/>
      <c r="J220" s="1139"/>
      <c r="K220" s="1139"/>
    </row>
    <row r="221" spans="1:11" s="1138" customFormat="1">
      <c r="A221" s="1190"/>
      <c r="B221" s="1137"/>
      <c r="D221" s="1139"/>
      <c r="E221" s="1139"/>
      <c r="G221" s="1139"/>
      <c r="H221" s="1139"/>
      <c r="J221" s="1139"/>
      <c r="K221" s="1139"/>
    </row>
    <row r="222" spans="1:11" s="1138" customFormat="1">
      <c r="A222" s="1190"/>
      <c r="B222" s="1137"/>
      <c r="D222" s="1139"/>
      <c r="E222" s="1139"/>
      <c r="G222" s="1139"/>
      <c r="H222" s="1139"/>
      <c r="J222" s="1139"/>
      <c r="K222" s="1139"/>
    </row>
    <row r="223" spans="1:11" s="1138" customFormat="1">
      <c r="A223" s="1190"/>
      <c r="B223" s="1137"/>
      <c r="D223" s="1139"/>
      <c r="E223" s="1139"/>
      <c r="G223" s="1139"/>
      <c r="H223" s="1139"/>
      <c r="J223" s="1139"/>
      <c r="K223" s="1139"/>
    </row>
    <row r="224" spans="1:11" s="1138" customFormat="1">
      <c r="A224" s="1190"/>
      <c r="B224" s="1137"/>
      <c r="D224" s="1139"/>
      <c r="E224" s="1139"/>
      <c r="G224" s="1139"/>
      <c r="H224" s="1139"/>
      <c r="J224" s="1139"/>
      <c r="K224" s="1139"/>
    </row>
    <row r="225" spans="1:11" s="1138" customFormat="1">
      <c r="A225" s="1190"/>
      <c r="B225" s="1137"/>
      <c r="D225" s="1139"/>
      <c r="E225" s="1139"/>
      <c r="G225" s="1139"/>
      <c r="H225" s="1139"/>
      <c r="J225" s="1139"/>
      <c r="K225" s="1139"/>
    </row>
    <row r="226" spans="1:11" s="1138" customFormat="1">
      <c r="A226" s="1190"/>
      <c r="B226" s="1137"/>
      <c r="D226" s="1139"/>
      <c r="E226" s="1139"/>
      <c r="G226" s="1139"/>
      <c r="H226" s="1139"/>
      <c r="J226" s="1139"/>
      <c r="K226" s="1139"/>
    </row>
    <row r="227" spans="1:11" s="1138" customFormat="1">
      <c r="A227" s="1190"/>
      <c r="B227" s="1137"/>
      <c r="D227" s="1139"/>
      <c r="E227" s="1139"/>
      <c r="G227" s="1139"/>
      <c r="H227" s="1139"/>
      <c r="J227" s="1139"/>
      <c r="K227" s="1139"/>
    </row>
    <row r="228" spans="1:11" s="1138" customFormat="1">
      <c r="A228" s="1190"/>
      <c r="B228" s="1137"/>
      <c r="D228" s="1139"/>
      <c r="E228" s="1139"/>
      <c r="G228" s="1139"/>
      <c r="H228" s="1139"/>
      <c r="J228" s="1139"/>
      <c r="K228" s="1139"/>
    </row>
    <row r="229" spans="1:11" s="1138" customFormat="1">
      <c r="A229" s="1190"/>
      <c r="B229" s="1137"/>
      <c r="D229" s="1139"/>
      <c r="E229" s="1139"/>
      <c r="G229" s="1139"/>
      <c r="H229" s="1139"/>
      <c r="J229" s="1139"/>
      <c r="K229" s="1139"/>
    </row>
    <row r="230" spans="1:11" s="1138" customFormat="1">
      <c r="A230" s="1190"/>
      <c r="B230" s="1137"/>
      <c r="D230" s="1139"/>
      <c r="E230" s="1139"/>
      <c r="G230" s="1139"/>
      <c r="H230" s="1139"/>
      <c r="J230" s="1139"/>
      <c r="K230" s="1139"/>
    </row>
    <row r="231" spans="1:11" s="1138" customFormat="1">
      <c r="A231" s="1190"/>
      <c r="B231" s="1137"/>
      <c r="D231" s="1139"/>
      <c r="E231" s="1139"/>
      <c r="G231" s="1139"/>
      <c r="H231" s="1139"/>
      <c r="J231" s="1139"/>
      <c r="K231" s="1139"/>
    </row>
    <row r="232" spans="1:11" s="1138" customFormat="1">
      <c r="A232" s="1190"/>
      <c r="B232" s="1137"/>
      <c r="D232" s="1139"/>
      <c r="E232" s="1139"/>
      <c r="G232" s="1139"/>
      <c r="H232" s="1139"/>
      <c r="J232" s="1139"/>
      <c r="K232" s="1139"/>
    </row>
    <row r="233" spans="1:11" s="1138" customFormat="1">
      <c r="A233" s="1190"/>
      <c r="B233" s="1137"/>
      <c r="D233" s="1139"/>
      <c r="E233" s="1139"/>
      <c r="G233" s="1139"/>
      <c r="H233" s="1139"/>
      <c r="J233" s="1139"/>
      <c r="K233" s="1139"/>
    </row>
    <row r="234" spans="1:11" s="1138" customFormat="1">
      <c r="A234" s="1190"/>
      <c r="B234" s="1137"/>
      <c r="D234" s="1139"/>
      <c r="E234" s="1139"/>
      <c r="G234" s="1139"/>
      <c r="H234" s="1139"/>
      <c r="J234" s="1139"/>
      <c r="K234" s="1139"/>
    </row>
    <row r="235" spans="1:11" s="1138" customFormat="1">
      <c r="A235" s="1190"/>
      <c r="B235" s="1137"/>
      <c r="D235" s="1139"/>
      <c r="E235" s="1139"/>
      <c r="G235" s="1139"/>
      <c r="H235" s="1139"/>
      <c r="J235" s="1139"/>
      <c r="K235" s="1139"/>
    </row>
    <row r="236" spans="1:11" s="1138" customFormat="1">
      <c r="A236" s="1190"/>
      <c r="B236" s="1137"/>
      <c r="D236" s="1139"/>
      <c r="E236" s="1139"/>
      <c r="G236" s="1139"/>
      <c r="H236" s="1139"/>
      <c r="J236" s="1139"/>
      <c r="K236" s="1139"/>
    </row>
    <row r="237" spans="1:11" s="1138" customFormat="1">
      <c r="A237" s="1190"/>
      <c r="B237" s="1137"/>
      <c r="D237" s="1139"/>
      <c r="E237" s="1139"/>
      <c r="G237" s="1139"/>
      <c r="H237" s="1139"/>
      <c r="J237" s="1139"/>
      <c r="K237" s="1139"/>
    </row>
    <row r="238" spans="1:11" s="1138" customFormat="1">
      <c r="A238" s="1190"/>
      <c r="B238" s="1137"/>
      <c r="D238" s="1139"/>
      <c r="E238" s="1139"/>
      <c r="G238" s="1139"/>
      <c r="H238" s="1139"/>
      <c r="J238" s="1139"/>
      <c r="K238" s="1139"/>
    </row>
    <row r="239" spans="1:11" s="1138" customFormat="1">
      <c r="A239" s="1190"/>
      <c r="B239" s="1137"/>
      <c r="D239" s="1139"/>
      <c r="E239" s="1139"/>
      <c r="G239" s="1139"/>
      <c r="H239" s="1139"/>
      <c r="J239" s="1139"/>
      <c r="K239" s="1139"/>
    </row>
    <row r="240" spans="1:11" s="1138" customFormat="1">
      <c r="A240" s="1190"/>
      <c r="B240" s="1137"/>
      <c r="D240" s="1139"/>
      <c r="E240" s="1139"/>
      <c r="G240" s="1139"/>
      <c r="H240" s="1139"/>
      <c r="J240" s="1139"/>
      <c r="K240" s="1139"/>
    </row>
    <row r="241" spans="1:11" s="1138" customFormat="1">
      <c r="A241" s="1190"/>
      <c r="B241" s="1137"/>
      <c r="D241" s="1139"/>
      <c r="E241" s="1139"/>
      <c r="G241" s="1139"/>
      <c r="H241" s="1139"/>
      <c r="J241" s="1139"/>
      <c r="K241" s="1139"/>
    </row>
    <row r="242" spans="1:11" s="1138" customFormat="1">
      <c r="A242" s="1190"/>
      <c r="B242" s="1137"/>
      <c r="D242" s="1139"/>
      <c r="E242" s="1139"/>
      <c r="G242" s="1139"/>
      <c r="H242" s="1139"/>
      <c r="J242" s="1139"/>
      <c r="K242" s="1139"/>
    </row>
    <row r="243" spans="1:11" s="1138" customFormat="1">
      <c r="A243" s="1190"/>
      <c r="B243" s="1137"/>
      <c r="D243" s="1139"/>
      <c r="E243" s="1139"/>
      <c r="G243" s="1139"/>
      <c r="H243" s="1139"/>
      <c r="J243" s="1139"/>
      <c r="K243" s="1139"/>
    </row>
    <row r="244" spans="1:11" s="1138" customFormat="1">
      <c r="A244" s="1190"/>
      <c r="B244" s="1137"/>
      <c r="D244" s="1139"/>
      <c r="E244" s="1139"/>
      <c r="G244" s="1139"/>
      <c r="H244" s="1139"/>
      <c r="J244" s="1139"/>
      <c r="K244" s="1139"/>
    </row>
    <row r="245" spans="1:11" s="1138" customFormat="1">
      <c r="A245" s="1190"/>
      <c r="B245" s="1137"/>
      <c r="D245" s="1139"/>
      <c r="E245" s="1139"/>
      <c r="G245" s="1139"/>
      <c r="H245" s="1139"/>
      <c r="J245" s="1139"/>
      <c r="K245" s="1139"/>
    </row>
    <row r="246" spans="1:11" s="1138" customFormat="1">
      <c r="A246" s="1190"/>
      <c r="B246" s="1137"/>
      <c r="D246" s="1139"/>
      <c r="E246" s="1139"/>
      <c r="G246" s="1139"/>
      <c r="H246" s="1139"/>
      <c r="J246" s="1139"/>
      <c r="K246" s="1139"/>
    </row>
    <row r="247" spans="1:11" s="1138" customFormat="1">
      <c r="A247" s="1190"/>
      <c r="B247" s="1137"/>
      <c r="D247" s="1139"/>
      <c r="E247" s="1139"/>
      <c r="G247" s="1139"/>
      <c r="H247" s="1139"/>
      <c r="J247" s="1139"/>
      <c r="K247" s="1139"/>
    </row>
    <row r="248" spans="1:11" s="1138" customFormat="1">
      <c r="A248" s="1190"/>
      <c r="B248" s="1137"/>
      <c r="D248" s="1139"/>
      <c r="E248" s="1139"/>
      <c r="G248" s="1139"/>
      <c r="H248" s="1139"/>
      <c r="J248" s="1139"/>
      <c r="K248" s="1139"/>
    </row>
    <row r="249" spans="1:11" s="1138" customFormat="1">
      <c r="A249" s="1190"/>
      <c r="B249" s="1137"/>
      <c r="D249" s="1139"/>
      <c r="E249" s="1139"/>
      <c r="G249" s="1139"/>
      <c r="H249" s="1139"/>
      <c r="J249" s="1139"/>
      <c r="K249" s="1139"/>
    </row>
    <row r="250" spans="1:11" s="1138" customFormat="1">
      <c r="A250" s="1190"/>
      <c r="B250" s="1137"/>
      <c r="D250" s="1139"/>
      <c r="E250" s="1139"/>
      <c r="G250" s="1139"/>
      <c r="H250" s="1139"/>
      <c r="J250" s="1139"/>
      <c r="K250" s="1139"/>
    </row>
    <row r="251" spans="1:11" s="1138" customFormat="1">
      <c r="A251" s="1190"/>
      <c r="B251" s="1137"/>
      <c r="D251" s="1139"/>
      <c r="E251" s="1139"/>
      <c r="G251" s="1139"/>
      <c r="H251" s="1139"/>
      <c r="J251" s="1139"/>
      <c r="K251" s="1139"/>
    </row>
    <row r="252" spans="1:11" s="1138" customFormat="1">
      <c r="A252" s="1190"/>
      <c r="B252" s="1137"/>
      <c r="D252" s="1139"/>
      <c r="E252" s="1139"/>
      <c r="G252" s="1139"/>
      <c r="H252" s="1139"/>
      <c r="J252" s="1139"/>
      <c r="K252" s="1139"/>
    </row>
    <row r="253" spans="1:11" s="1138" customFormat="1">
      <c r="A253" s="1190"/>
      <c r="B253" s="1137"/>
      <c r="D253" s="1139"/>
      <c r="E253" s="1139"/>
      <c r="G253" s="1139"/>
      <c r="H253" s="1139"/>
      <c r="J253" s="1139"/>
      <c r="K253" s="1139"/>
    </row>
    <row r="254" spans="1:11" s="1138" customFormat="1">
      <c r="A254" s="1190"/>
      <c r="B254" s="1137"/>
      <c r="D254" s="1139"/>
      <c r="E254" s="1139"/>
      <c r="G254" s="1139"/>
      <c r="H254" s="1139"/>
      <c r="J254" s="1139"/>
      <c r="K254" s="1139"/>
    </row>
    <row r="255" spans="1:11" s="1138" customFormat="1">
      <c r="A255" s="1190"/>
      <c r="B255" s="1137"/>
      <c r="D255" s="1139"/>
      <c r="E255" s="1139"/>
      <c r="G255" s="1139"/>
      <c r="H255" s="1139"/>
      <c r="J255" s="1139"/>
      <c r="K255" s="1139"/>
    </row>
    <row r="256" spans="1:11" s="1138" customFormat="1">
      <c r="A256" s="1190"/>
      <c r="B256" s="1137"/>
      <c r="D256" s="1139"/>
      <c r="E256" s="1139"/>
      <c r="G256" s="1139"/>
      <c r="H256" s="1139"/>
      <c r="J256" s="1139"/>
      <c r="K256" s="1139"/>
    </row>
    <row r="257" spans="1:11" s="1138" customFormat="1">
      <c r="A257" s="1190"/>
      <c r="B257" s="1137"/>
      <c r="D257" s="1139"/>
      <c r="E257" s="1139"/>
      <c r="G257" s="1139"/>
      <c r="H257" s="1139"/>
      <c r="J257" s="1139"/>
      <c r="K257" s="1139"/>
    </row>
    <row r="258" spans="1:11" s="1138" customFormat="1">
      <c r="A258" s="1190"/>
      <c r="B258" s="1137"/>
      <c r="D258" s="1139"/>
      <c r="E258" s="1139"/>
      <c r="G258" s="1139"/>
      <c r="H258" s="1139"/>
      <c r="J258" s="1139"/>
      <c r="K258" s="1139"/>
    </row>
    <row r="259" spans="1:11" s="1138" customFormat="1">
      <c r="A259" s="1190"/>
      <c r="B259" s="1137"/>
      <c r="D259" s="1139"/>
      <c r="E259" s="1139"/>
      <c r="G259" s="1139"/>
      <c r="H259" s="1139"/>
      <c r="J259" s="1139"/>
      <c r="K259" s="1139"/>
    </row>
    <row r="260" spans="1:11" s="1138" customFormat="1">
      <c r="A260" s="1190"/>
      <c r="B260" s="1137"/>
      <c r="D260" s="1139"/>
      <c r="E260" s="1139"/>
      <c r="G260" s="1139"/>
      <c r="H260" s="1139"/>
      <c r="J260" s="1139"/>
      <c r="K260" s="1139"/>
    </row>
    <row r="261" spans="1:11" s="1138" customFormat="1">
      <c r="A261" s="1190"/>
      <c r="B261" s="1137"/>
      <c r="D261" s="1139"/>
      <c r="E261" s="1139"/>
      <c r="G261" s="1139"/>
      <c r="H261" s="1139"/>
      <c r="J261" s="1139"/>
      <c r="K261" s="1139"/>
    </row>
    <row r="262" spans="1:11" s="1138" customFormat="1">
      <c r="A262" s="1190"/>
      <c r="B262" s="1137"/>
      <c r="D262" s="1139"/>
      <c r="E262" s="1139"/>
      <c r="G262" s="1139"/>
      <c r="H262" s="1139"/>
      <c r="J262" s="1139"/>
      <c r="K262" s="1139"/>
    </row>
    <row r="263" spans="1:11" s="1138" customFormat="1">
      <c r="A263" s="1190"/>
      <c r="B263" s="1137"/>
      <c r="D263" s="1139"/>
      <c r="E263" s="1139"/>
      <c r="G263" s="1139"/>
      <c r="H263" s="1139"/>
      <c r="J263" s="1139"/>
      <c r="K263" s="1139"/>
    </row>
    <row r="264" spans="1:11" s="1138" customFormat="1">
      <c r="A264" s="1190"/>
      <c r="B264" s="1137"/>
      <c r="D264" s="1139"/>
      <c r="E264" s="1139"/>
      <c r="G264" s="1139"/>
      <c r="H264" s="1139"/>
      <c r="J264" s="1139"/>
      <c r="K264" s="1139"/>
    </row>
    <row r="265" spans="1:11" s="1138" customFormat="1">
      <c r="A265" s="1190"/>
      <c r="B265" s="1137"/>
      <c r="D265" s="1139"/>
      <c r="E265" s="1139"/>
      <c r="G265" s="1139"/>
      <c r="H265" s="1139"/>
      <c r="J265" s="1139"/>
      <c r="K265" s="1139"/>
    </row>
    <row r="266" spans="1:11" s="1138" customFormat="1">
      <c r="A266" s="1190"/>
      <c r="B266" s="1137"/>
      <c r="D266" s="1139"/>
      <c r="E266" s="1139"/>
      <c r="G266" s="1139"/>
      <c r="H266" s="1139"/>
      <c r="J266" s="1139"/>
      <c r="K266" s="1139"/>
    </row>
    <row r="267" spans="1:11" s="1138" customFormat="1">
      <c r="A267" s="1190"/>
      <c r="B267" s="1137"/>
      <c r="D267" s="1139"/>
      <c r="E267" s="1139"/>
      <c r="G267" s="1139"/>
      <c r="H267" s="1139"/>
      <c r="J267" s="1139"/>
      <c r="K267" s="1139"/>
    </row>
    <row r="268" spans="1:11" s="1138" customFormat="1">
      <c r="A268" s="1190"/>
      <c r="B268" s="1137"/>
      <c r="D268" s="1139"/>
      <c r="E268" s="1139"/>
      <c r="G268" s="1139"/>
      <c r="H268" s="1139"/>
      <c r="J268" s="1139"/>
      <c r="K268" s="1139"/>
    </row>
    <row r="269" spans="1:11" s="1138" customFormat="1">
      <c r="A269" s="1190"/>
      <c r="B269" s="1137"/>
      <c r="D269" s="1139"/>
      <c r="E269" s="1139"/>
      <c r="G269" s="1139"/>
      <c r="H269" s="1139"/>
      <c r="J269" s="1139"/>
      <c r="K269" s="1139"/>
    </row>
    <row r="270" spans="1:11" s="1138" customFormat="1">
      <c r="A270" s="1190"/>
      <c r="B270" s="1137"/>
      <c r="D270" s="1139"/>
      <c r="E270" s="1139"/>
      <c r="G270" s="1139"/>
      <c r="H270" s="1139"/>
      <c r="J270" s="1139"/>
      <c r="K270" s="1139"/>
    </row>
    <row r="271" spans="1:11" s="1138" customFormat="1">
      <c r="A271" s="1190"/>
      <c r="B271" s="1137"/>
      <c r="D271" s="1139"/>
      <c r="E271" s="1139"/>
      <c r="G271" s="1139"/>
      <c r="H271" s="1139"/>
      <c r="J271" s="1139"/>
      <c r="K271" s="1139"/>
    </row>
    <row r="272" spans="1:11" s="1138" customFormat="1">
      <c r="A272" s="1190"/>
      <c r="B272" s="1137"/>
      <c r="D272" s="1139"/>
      <c r="E272" s="1139"/>
      <c r="G272" s="1139"/>
      <c r="H272" s="1139"/>
      <c r="J272" s="1139"/>
      <c r="K272" s="1139"/>
    </row>
    <row r="273" spans="1:11" s="1138" customFormat="1">
      <c r="A273" s="1190"/>
      <c r="B273" s="1137"/>
      <c r="D273" s="1139"/>
      <c r="E273" s="1139"/>
      <c r="G273" s="1139"/>
      <c r="H273" s="1139"/>
      <c r="J273" s="1139"/>
      <c r="K273" s="1139"/>
    </row>
    <row r="274" spans="1:11" s="1138" customFormat="1">
      <c r="A274" s="1190"/>
      <c r="B274" s="1137"/>
      <c r="D274" s="1139"/>
      <c r="E274" s="1139"/>
      <c r="G274" s="1139"/>
      <c r="H274" s="1139"/>
      <c r="J274" s="1139"/>
      <c r="K274" s="1139"/>
    </row>
    <row r="275" spans="1:11" s="1138" customFormat="1">
      <c r="A275" s="1190"/>
      <c r="B275" s="1137"/>
      <c r="D275" s="1139"/>
      <c r="E275" s="1139"/>
      <c r="G275" s="1139"/>
      <c r="H275" s="1139"/>
      <c r="J275" s="1139"/>
      <c r="K275" s="1139"/>
    </row>
    <row r="276" spans="1:11" s="1138" customFormat="1">
      <c r="A276" s="1190"/>
      <c r="B276" s="1137"/>
      <c r="D276" s="1139"/>
      <c r="E276" s="1139"/>
      <c r="G276" s="1139"/>
      <c r="H276" s="1139"/>
      <c r="J276" s="1139"/>
      <c r="K276" s="1139"/>
    </row>
    <row r="277" spans="1:11" s="1138" customFormat="1">
      <c r="A277" s="1190"/>
      <c r="B277" s="1137"/>
      <c r="D277" s="1139"/>
      <c r="E277" s="1139"/>
      <c r="G277" s="1139"/>
      <c r="H277" s="1139"/>
      <c r="J277" s="1139"/>
      <c r="K277" s="1139"/>
    </row>
    <row r="278" spans="1:11" s="1138" customFormat="1">
      <c r="A278" s="1190"/>
      <c r="B278" s="1137"/>
      <c r="D278" s="1139"/>
      <c r="E278" s="1139"/>
      <c r="G278" s="1139"/>
      <c r="H278" s="1139"/>
      <c r="J278" s="1139"/>
      <c r="K278" s="1139"/>
    </row>
    <row r="279" spans="1:11" s="1138" customFormat="1">
      <c r="A279" s="1190"/>
      <c r="B279" s="1137"/>
      <c r="D279" s="1139"/>
      <c r="E279" s="1139"/>
      <c r="G279" s="1139"/>
      <c r="H279" s="1139"/>
      <c r="J279" s="1139"/>
      <c r="K279" s="1139"/>
    </row>
    <row r="280" spans="1:11" s="1138" customFormat="1">
      <c r="A280" s="1190"/>
      <c r="B280" s="1137"/>
      <c r="D280" s="1139"/>
      <c r="E280" s="1139"/>
      <c r="G280" s="1139"/>
      <c r="H280" s="1139"/>
      <c r="J280" s="1139"/>
      <c r="K280" s="1139"/>
    </row>
    <row r="281" spans="1:11" s="1138" customFormat="1">
      <c r="A281" s="1190"/>
      <c r="B281" s="1137"/>
      <c r="D281" s="1139"/>
      <c r="E281" s="1139"/>
      <c r="G281" s="1139"/>
      <c r="H281" s="1139"/>
      <c r="J281" s="1139"/>
      <c r="K281" s="1139"/>
    </row>
    <row r="282" spans="1:11" s="1138" customFormat="1">
      <c r="A282" s="1190"/>
      <c r="B282" s="1137"/>
      <c r="D282" s="1139"/>
      <c r="E282" s="1139"/>
      <c r="G282" s="1139"/>
      <c r="H282" s="1139"/>
      <c r="J282" s="1139"/>
      <c r="K282" s="1139"/>
    </row>
    <row r="283" spans="1:11" s="1138" customFormat="1">
      <c r="A283" s="1190"/>
      <c r="B283" s="1137"/>
      <c r="D283" s="1139"/>
      <c r="E283" s="1139"/>
      <c r="G283" s="1139"/>
      <c r="H283" s="1139"/>
      <c r="J283" s="1139"/>
      <c r="K283" s="1139"/>
    </row>
    <row r="284" spans="1:11" s="1138" customFormat="1">
      <c r="A284" s="1190"/>
      <c r="B284" s="1137"/>
      <c r="D284" s="1139"/>
      <c r="E284" s="1139"/>
      <c r="G284" s="1139"/>
      <c r="H284" s="1139"/>
      <c r="J284" s="1139"/>
      <c r="K284" s="1139"/>
    </row>
    <row r="285" spans="1:11" s="1138" customFormat="1">
      <c r="A285" s="1190"/>
      <c r="B285" s="1137"/>
      <c r="D285" s="1139"/>
      <c r="E285" s="1139"/>
      <c r="G285" s="1139"/>
      <c r="H285" s="1139"/>
      <c r="J285" s="1139"/>
      <c r="K285" s="1139"/>
    </row>
    <row r="286" spans="1:11" s="1138" customFormat="1">
      <c r="A286" s="1190"/>
      <c r="B286" s="1137"/>
      <c r="D286" s="1139"/>
      <c r="E286" s="1139"/>
      <c r="G286" s="1139"/>
      <c r="H286" s="1139"/>
      <c r="J286" s="1139"/>
      <c r="K286" s="1139"/>
    </row>
    <row r="287" spans="1:11" s="1138" customFormat="1">
      <c r="A287" s="1190"/>
      <c r="B287" s="1137"/>
      <c r="D287" s="1139"/>
      <c r="E287" s="1139"/>
      <c r="G287" s="1139"/>
      <c r="H287" s="1139"/>
      <c r="J287" s="1139"/>
      <c r="K287" s="1139"/>
    </row>
    <row r="288" spans="1:11" s="1138" customFormat="1">
      <c r="A288" s="1190"/>
      <c r="B288" s="1137"/>
      <c r="D288" s="1139"/>
      <c r="E288" s="1139"/>
      <c r="G288" s="1139"/>
      <c r="H288" s="1139"/>
      <c r="J288" s="1139"/>
      <c r="K288" s="1139"/>
    </row>
    <row r="289" spans="1:11" s="1138" customFormat="1">
      <c r="A289" s="1190"/>
      <c r="B289" s="1137"/>
      <c r="D289" s="1139"/>
      <c r="E289" s="1139"/>
      <c r="G289" s="1139"/>
      <c r="H289" s="1139"/>
      <c r="J289" s="1139"/>
      <c r="K289" s="1139"/>
    </row>
    <row r="290" spans="1:11" s="1138" customFormat="1">
      <c r="A290" s="1190"/>
      <c r="B290" s="1137"/>
      <c r="D290" s="1139"/>
      <c r="E290" s="1139"/>
      <c r="G290" s="1139"/>
      <c r="H290" s="1139"/>
      <c r="J290" s="1139"/>
      <c r="K290" s="1139"/>
    </row>
    <row r="291" spans="1:11" s="1138" customFormat="1">
      <c r="A291" s="1190"/>
      <c r="B291" s="1137"/>
      <c r="D291" s="1139"/>
      <c r="E291" s="1139"/>
      <c r="G291" s="1139"/>
      <c r="H291" s="1139"/>
      <c r="J291" s="1139"/>
      <c r="K291" s="1139"/>
    </row>
    <row r="292" spans="1:11" s="1138" customFormat="1">
      <c r="A292" s="1190"/>
      <c r="B292" s="1137"/>
      <c r="D292" s="1139"/>
      <c r="E292" s="1139"/>
      <c r="G292" s="1139"/>
      <c r="H292" s="1139"/>
      <c r="J292" s="1139"/>
      <c r="K292" s="1139"/>
    </row>
    <row r="293" spans="1:11" s="1138" customFormat="1">
      <c r="A293" s="1190"/>
      <c r="B293" s="1137"/>
      <c r="D293" s="1139"/>
      <c r="E293" s="1139"/>
      <c r="G293" s="1139"/>
      <c r="H293" s="1139"/>
      <c r="J293" s="1139"/>
      <c r="K293" s="1139"/>
    </row>
    <row r="294" spans="1:11" s="1138" customFormat="1">
      <c r="A294" s="1190"/>
      <c r="B294" s="1137"/>
      <c r="D294" s="1139"/>
      <c r="E294" s="1139"/>
      <c r="G294" s="1139"/>
      <c r="H294" s="1139"/>
      <c r="J294" s="1139"/>
      <c r="K294" s="1139"/>
    </row>
    <row r="295" spans="1:11" s="1138" customFormat="1">
      <c r="A295" s="1190"/>
      <c r="B295" s="1137"/>
      <c r="D295" s="1139"/>
      <c r="E295" s="1139"/>
      <c r="G295" s="1139"/>
      <c r="H295" s="1139"/>
      <c r="J295" s="1139"/>
      <c r="K295" s="1139"/>
    </row>
    <row r="296" spans="1:11" s="1138" customFormat="1">
      <c r="A296" s="1190"/>
      <c r="B296" s="1137"/>
      <c r="D296" s="1139"/>
      <c r="E296" s="1139"/>
      <c r="G296" s="1139"/>
      <c r="H296" s="1139"/>
      <c r="J296" s="1139"/>
      <c r="K296" s="1139"/>
    </row>
    <row r="297" spans="1:11" s="1138" customFormat="1">
      <c r="A297" s="1190"/>
      <c r="B297" s="1137"/>
      <c r="D297" s="1139"/>
      <c r="E297" s="1139"/>
      <c r="G297" s="1139"/>
      <c r="H297" s="1139"/>
      <c r="J297" s="1139"/>
      <c r="K297" s="1139"/>
    </row>
    <row r="298" spans="1:11" s="1138" customFormat="1">
      <c r="A298" s="1190"/>
      <c r="B298" s="1137"/>
      <c r="D298" s="1139"/>
      <c r="E298" s="1139"/>
      <c r="G298" s="1139"/>
      <c r="H298" s="1139"/>
      <c r="J298" s="1139"/>
      <c r="K298" s="1139"/>
    </row>
    <row r="299" spans="1:11" s="1138" customFormat="1">
      <c r="A299" s="1190"/>
      <c r="B299" s="1137"/>
      <c r="D299" s="1139"/>
      <c r="E299" s="1139"/>
      <c r="G299" s="1139"/>
      <c r="H299" s="1139"/>
      <c r="J299" s="1139"/>
      <c r="K299" s="1139"/>
    </row>
    <row r="300" spans="1:11" s="1138" customFormat="1">
      <c r="A300" s="1190"/>
      <c r="B300" s="1137"/>
      <c r="D300" s="1139"/>
      <c r="E300" s="1139"/>
      <c r="G300" s="1139"/>
      <c r="H300" s="1139"/>
      <c r="J300" s="1139"/>
      <c r="K300" s="1139"/>
    </row>
    <row r="301" spans="1:11" s="1138" customFormat="1">
      <c r="A301" s="1190"/>
      <c r="B301" s="1137"/>
      <c r="D301" s="1139"/>
      <c r="E301" s="1139"/>
      <c r="G301" s="1139"/>
      <c r="H301" s="1139"/>
      <c r="J301" s="1139"/>
      <c r="K301" s="1139"/>
    </row>
    <row r="302" spans="1:11" s="1138" customFormat="1">
      <c r="A302" s="1190"/>
      <c r="B302" s="1137"/>
      <c r="D302" s="1139"/>
      <c r="E302" s="1139"/>
      <c r="G302" s="1139"/>
      <c r="H302" s="1139"/>
      <c r="J302" s="1139"/>
      <c r="K302" s="1139"/>
    </row>
    <row r="303" spans="1:11" s="1138" customFormat="1">
      <c r="A303" s="1190"/>
      <c r="B303" s="1137"/>
      <c r="D303" s="1139"/>
      <c r="E303" s="1139"/>
      <c r="G303" s="1139"/>
      <c r="H303" s="1139"/>
      <c r="J303" s="1139"/>
      <c r="K303" s="1139"/>
    </row>
    <row r="304" spans="1:11" s="1138" customFormat="1">
      <c r="A304" s="1190"/>
      <c r="B304" s="1137"/>
      <c r="D304" s="1139"/>
      <c r="E304" s="1139"/>
      <c r="G304" s="1139"/>
      <c r="H304" s="1139"/>
      <c r="J304" s="1139"/>
      <c r="K304" s="1139"/>
    </row>
    <row r="305" spans="1:11" s="1138" customFormat="1">
      <c r="A305" s="1190"/>
      <c r="B305" s="1137"/>
      <c r="D305" s="1139"/>
      <c r="E305" s="1139"/>
      <c r="G305" s="1139"/>
      <c r="H305" s="1139"/>
      <c r="J305" s="1139"/>
      <c r="K305" s="1139"/>
    </row>
    <row r="306" spans="1:11" s="1138" customFormat="1">
      <c r="A306" s="1190"/>
      <c r="B306" s="1137"/>
      <c r="D306" s="1139"/>
      <c r="E306" s="1139"/>
      <c r="G306" s="1139"/>
      <c r="H306" s="1139"/>
      <c r="J306" s="1139"/>
      <c r="K306" s="1139"/>
    </row>
    <row r="307" spans="1:11" s="1138" customFormat="1">
      <c r="A307" s="1190"/>
      <c r="B307" s="1137"/>
      <c r="D307" s="1139"/>
      <c r="E307" s="1139"/>
      <c r="G307" s="1139"/>
      <c r="H307" s="1139"/>
      <c r="J307" s="1139"/>
      <c r="K307" s="1139"/>
    </row>
    <row r="308" spans="1:11" s="1138" customFormat="1">
      <c r="A308" s="1190"/>
      <c r="B308" s="1137"/>
      <c r="D308" s="1139"/>
      <c r="E308" s="1139"/>
      <c r="G308" s="1139"/>
      <c r="H308" s="1139"/>
      <c r="J308" s="1139"/>
      <c r="K308" s="1139"/>
    </row>
    <row r="309" spans="1:11" s="1138" customFormat="1">
      <c r="A309" s="1190"/>
      <c r="B309" s="1137"/>
      <c r="D309" s="1139"/>
      <c r="E309" s="1139"/>
      <c r="G309" s="1139"/>
      <c r="H309" s="1139"/>
      <c r="J309" s="1139"/>
      <c r="K309" s="1139"/>
    </row>
    <row r="310" spans="1:11" s="1138" customFormat="1">
      <c r="A310" s="1190"/>
      <c r="B310" s="1137"/>
      <c r="D310" s="1139"/>
      <c r="E310" s="1139"/>
      <c r="G310" s="1139"/>
      <c r="H310" s="1139"/>
      <c r="J310" s="1139"/>
      <c r="K310" s="1139"/>
    </row>
    <row r="311" spans="1:11" s="1138" customFormat="1">
      <c r="A311" s="1190"/>
      <c r="B311" s="1137"/>
      <c r="D311" s="1139"/>
      <c r="E311" s="1139"/>
      <c r="G311" s="1139"/>
      <c r="H311" s="1139"/>
      <c r="J311" s="1139"/>
      <c r="K311" s="1139"/>
    </row>
    <row r="312" spans="1:11" s="1138" customFormat="1">
      <c r="A312" s="1190"/>
      <c r="B312" s="1137"/>
      <c r="D312" s="1139"/>
      <c r="E312" s="1139"/>
      <c r="G312" s="1139"/>
      <c r="H312" s="1139"/>
      <c r="J312" s="1139"/>
      <c r="K312" s="1139"/>
    </row>
    <row r="313" spans="1:11" s="1138" customFormat="1">
      <c r="A313" s="1190"/>
      <c r="B313" s="1137"/>
      <c r="D313" s="1139"/>
      <c r="E313" s="1139"/>
      <c r="G313" s="1139"/>
      <c r="H313" s="1139"/>
      <c r="J313" s="1139"/>
      <c r="K313" s="1139"/>
    </row>
    <row r="314" spans="1:11" s="1138" customFormat="1">
      <c r="A314" s="1190"/>
      <c r="B314" s="1137"/>
      <c r="D314" s="1139"/>
      <c r="E314" s="1139"/>
      <c r="G314" s="1139"/>
      <c r="H314" s="1139"/>
      <c r="J314" s="1139"/>
      <c r="K314" s="1139"/>
    </row>
    <row r="315" spans="1:11" s="1138" customFormat="1">
      <c r="A315" s="1190"/>
      <c r="B315" s="1137"/>
      <c r="D315" s="1139"/>
      <c r="E315" s="1139"/>
      <c r="G315" s="1139"/>
      <c r="H315" s="1139"/>
      <c r="J315" s="1139"/>
      <c r="K315" s="1139"/>
    </row>
    <row r="316" spans="1:11" s="1138" customFormat="1">
      <c r="A316" s="1190"/>
      <c r="B316" s="1137"/>
      <c r="D316" s="1139"/>
      <c r="E316" s="1139"/>
      <c r="G316" s="1139"/>
      <c r="H316" s="1139"/>
      <c r="J316" s="1139"/>
      <c r="K316" s="1139"/>
    </row>
    <row r="317" spans="1:11" s="1138" customFormat="1">
      <c r="A317" s="1190"/>
      <c r="B317" s="1137"/>
      <c r="D317" s="1139"/>
      <c r="E317" s="1139"/>
      <c r="G317" s="1139"/>
      <c r="H317" s="1139"/>
      <c r="J317" s="1139"/>
      <c r="K317" s="1139"/>
    </row>
    <row r="318" spans="1:11" s="1138" customFormat="1">
      <c r="A318" s="1190"/>
      <c r="B318" s="1137"/>
      <c r="D318" s="1139"/>
      <c r="E318" s="1139"/>
      <c r="G318" s="1139"/>
      <c r="H318" s="1139"/>
      <c r="J318" s="1139"/>
      <c r="K318" s="1139"/>
    </row>
    <row r="319" spans="1:11" s="1138" customFormat="1">
      <c r="A319" s="1190"/>
      <c r="B319" s="1137"/>
      <c r="D319" s="1139"/>
      <c r="E319" s="1139"/>
      <c r="G319" s="1139"/>
      <c r="H319" s="1139"/>
      <c r="J319" s="1139"/>
      <c r="K319" s="1139"/>
    </row>
    <row r="320" spans="1:11" s="1138" customFormat="1">
      <c r="A320" s="1190"/>
      <c r="B320" s="1137"/>
      <c r="D320" s="1139"/>
      <c r="E320" s="1139"/>
      <c r="G320" s="1139"/>
      <c r="H320" s="1139"/>
      <c r="J320" s="1139"/>
      <c r="K320" s="1139"/>
    </row>
    <row r="321" spans="1:11" s="1138" customFormat="1">
      <c r="A321" s="1190"/>
      <c r="B321" s="1137"/>
      <c r="D321" s="1139"/>
      <c r="E321" s="1139"/>
      <c r="G321" s="1139"/>
      <c r="H321" s="1139"/>
      <c r="J321" s="1139"/>
      <c r="K321" s="1139"/>
    </row>
    <row r="322" spans="1:11" s="1138" customFormat="1">
      <c r="A322" s="1190"/>
      <c r="B322" s="1137"/>
      <c r="D322" s="1139"/>
      <c r="E322" s="1139"/>
      <c r="G322" s="1139"/>
      <c r="H322" s="1139"/>
      <c r="J322" s="1139"/>
      <c r="K322" s="1139"/>
    </row>
    <row r="323" spans="1:11" s="1138" customFormat="1">
      <c r="A323" s="1190"/>
      <c r="B323" s="1137"/>
      <c r="D323" s="1139"/>
      <c r="E323" s="1139"/>
      <c r="G323" s="1139"/>
      <c r="H323" s="1139"/>
      <c r="J323" s="1139"/>
      <c r="K323" s="1139"/>
    </row>
    <row r="324" spans="1:11" s="1138" customFormat="1">
      <c r="A324" s="1190"/>
      <c r="B324" s="1137"/>
      <c r="D324" s="1139"/>
      <c r="E324" s="1139"/>
      <c r="G324" s="1139"/>
      <c r="H324" s="1139"/>
      <c r="J324" s="1139"/>
      <c r="K324" s="1139"/>
    </row>
    <row r="325" spans="1:11" s="1138" customFormat="1">
      <c r="A325" s="1190"/>
      <c r="B325" s="1137"/>
      <c r="D325" s="1139"/>
      <c r="E325" s="1139"/>
      <c r="G325" s="1139"/>
      <c r="H325" s="1139"/>
      <c r="J325" s="1139"/>
      <c r="K325" s="1139"/>
    </row>
    <row r="326" spans="1:11" s="1138" customFormat="1">
      <c r="A326" s="1190"/>
      <c r="B326" s="1137"/>
      <c r="D326" s="1139"/>
      <c r="E326" s="1139"/>
      <c r="G326" s="1139"/>
      <c r="H326" s="1139"/>
      <c r="J326" s="1139"/>
      <c r="K326" s="1139"/>
    </row>
    <row r="327" spans="1:11" s="1138" customFormat="1">
      <c r="A327" s="1190"/>
      <c r="B327" s="1137"/>
      <c r="D327" s="1139"/>
      <c r="E327" s="1139"/>
      <c r="G327" s="1139"/>
      <c r="H327" s="1139"/>
      <c r="J327" s="1139"/>
      <c r="K327" s="1139"/>
    </row>
    <row r="328" spans="1:11" s="1138" customFormat="1">
      <c r="A328" s="1190"/>
      <c r="B328" s="1137"/>
      <c r="D328" s="1139"/>
      <c r="E328" s="1139"/>
      <c r="G328" s="1139"/>
      <c r="H328" s="1139"/>
      <c r="J328" s="1139"/>
      <c r="K328" s="1139"/>
    </row>
    <row r="329" spans="1:11" s="1138" customFormat="1">
      <c r="A329" s="1190"/>
      <c r="B329" s="1137"/>
      <c r="D329" s="1139"/>
      <c r="E329" s="1139"/>
      <c r="G329" s="1139"/>
      <c r="H329" s="1139"/>
      <c r="J329" s="1139"/>
      <c r="K329" s="1139"/>
    </row>
    <row r="330" spans="1:11" s="1138" customFormat="1">
      <c r="A330" s="1190"/>
      <c r="B330" s="1137"/>
      <c r="D330" s="1139"/>
      <c r="E330" s="1139"/>
      <c r="G330" s="1139"/>
      <c r="H330" s="1139"/>
      <c r="J330" s="1139"/>
      <c r="K330" s="1139"/>
    </row>
    <row r="331" spans="1:11" s="1138" customFormat="1">
      <c r="A331" s="1190"/>
      <c r="B331" s="1137"/>
      <c r="D331" s="1139"/>
      <c r="E331" s="1139"/>
      <c r="G331" s="1139"/>
      <c r="H331" s="1139"/>
      <c r="J331" s="1139"/>
      <c r="K331" s="1139"/>
    </row>
    <row r="332" spans="1:11" s="1138" customFormat="1">
      <c r="A332" s="1190"/>
      <c r="B332" s="1137"/>
      <c r="D332" s="1139"/>
      <c r="E332" s="1139"/>
      <c r="G332" s="1139"/>
      <c r="H332" s="1139"/>
      <c r="J332" s="1139"/>
      <c r="K332" s="1139"/>
    </row>
    <row r="333" spans="1:11" s="1138" customFormat="1">
      <c r="A333" s="1190"/>
      <c r="B333" s="1137"/>
      <c r="D333" s="1139"/>
      <c r="E333" s="1139"/>
      <c r="G333" s="1139"/>
      <c r="H333" s="1139"/>
      <c r="J333" s="1139"/>
      <c r="K333" s="1139"/>
    </row>
    <row r="334" spans="1:11" s="1138" customFormat="1">
      <c r="A334" s="1190"/>
      <c r="B334" s="1137"/>
      <c r="D334" s="1139"/>
      <c r="E334" s="1139"/>
      <c r="G334" s="1139"/>
      <c r="H334" s="1139"/>
      <c r="J334" s="1139"/>
      <c r="K334" s="1139"/>
    </row>
    <row r="335" spans="1:11" s="1138" customFormat="1">
      <c r="A335" s="1190"/>
      <c r="B335" s="1137"/>
      <c r="D335" s="1139"/>
      <c r="E335" s="1139"/>
      <c r="G335" s="1139"/>
      <c r="H335" s="1139"/>
      <c r="J335" s="1139"/>
      <c r="K335" s="1139"/>
    </row>
    <row r="336" spans="1:11" s="1138" customFormat="1">
      <c r="A336" s="1190"/>
      <c r="B336" s="1137"/>
      <c r="D336" s="1139"/>
      <c r="E336" s="1139"/>
      <c r="G336" s="1139"/>
      <c r="H336" s="1139"/>
      <c r="J336" s="1139"/>
      <c r="K336" s="1139"/>
    </row>
    <row r="337" spans="1:11" s="1138" customFormat="1">
      <c r="A337" s="1190"/>
      <c r="B337" s="1137"/>
      <c r="D337" s="1139"/>
      <c r="E337" s="1139"/>
      <c r="G337" s="1139"/>
      <c r="H337" s="1139"/>
      <c r="J337" s="1139"/>
      <c r="K337" s="1139"/>
    </row>
    <row r="338" spans="1:11" s="1138" customFormat="1">
      <c r="A338" s="1190"/>
      <c r="B338" s="1137"/>
      <c r="D338" s="1139"/>
      <c r="E338" s="1139"/>
      <c r="G338" s="1139"/>
      <c r="H338" s="1139"/>
      <c r="J338" s="1139"/>
      <c r="K338" s="1139"/>
    </row>
    <row r="339" spans="1:11" s="1138" customFormat="1">
      <c r="A339" s="1190"/>
      <c r="B339" s="1137"/>
      <c r="D339" s="1139"/>
      <c r="E339" s="1139"/>
      <c r="G339" s="1139"/>
      <c r="H339" s="1139"/>
      <c r="J339" s="1139"/>
      <c r="K339" s="1139"/>
    </row>
    <row r="340" spans="1:11" s="1138" customFormat="1">
      <c r="A340" s="1190"/>
      <c r="B340" s="1137"/>
      <c r="D340" s="1139"/>
      <c r="E340" s="1139"/>
      <c r="G340" s="1139"/>
      <c r="H340" s="1139"/>
      <c r="J340" s="1139"/>
      <c r="K340" s="1139"/>
    </row>
    <row r="341" spans="1:11" s="1138" customFormat="1">
      <c r="A341" s="1190"/>
      <c r="B341" s="1137"/>
      <c r="D341" s="1139"/>
      <c r="E341" s="1139"/>
      <c r="G341" s="1139"/>
      <c r="H341" s="1139"/>
      <c r="J341" s="1139"/>
      <c r="K341" s="1139"/>
    </row>
    <row r="342" spans="1:11" s="1138" customFormat="1">
      <c r="A342" s="1190"/>
      <c r="B342" s="1137"/>
      <c r="D342" s="1139"/>
      <c r="E342" s="1139"/>
      <c r="G342" s="1139"/>
      <c r="H342" s="1139"/>
      <c r="J342" s="1139"/>
      <c r="K342" s="1139"/>
    </row>
    <row r="343" spans="1:11" s="1138" customFormat="1">
      <c r="A343" s="1190"/>
      <c r="B343" s="1137"/>
      <c r="D343" s="1139"/>
      <c r="E343" s="1139"/>
      <c r="G343" s="1139"/>
      <c r="H343" s="1139"/>
      <c r="J343" s="1139"/>
      <c r="K343" s="1139"/>
    </row>
    <row r="344" spans="1:11" s="1138" customFormat="1">
      <c r="A344" s="1190"/>
      <c r="B344" s="1137"/>
      <c r="D344" s="1139"/>
      <c r="E344" s="1139"/>
      <c r="G344" s="1139"/>
      <c r="H344" s="1139"/>
      <c r="J344" s="1139"/>
      <c r="K344" s="1139"/>
    </row>
    <row r="345" spans="1:11" s="1138" customFormat="1">
      <c r="A345" s="1190"/>
      <c r="B345" s="1137"/>
      <c r="D345" s="1139"/>
      <c r="E345" s="1139"/>
      <c r="G345" s="1139"/>
      <c r="H345" s="1139"/>
      <c r="J345" s="1139"/>
      <c r="K345" s="1139"/>
    </row>
    <row r="346" spans="1:11" s="1138" customFormat="1">
      <c r="A346" s="1190"/>
      <c r="B346" s="1137"/>
      <c r="D346" s="1139"/>
      <c r="E346" s="1139"/>
      <c r="G346" s="1139"/>
      <c r="H346" s="1139"/>
      <c r="J346" s="1139"/>
      <c r="K346" s="1139"/>
    </row>
    <row r="347" spans="1:11" s="1138" customFormat="1">
      <c r="A347" s="1190"/>
      <c r="B347" s="1137"/>
      <c r="D347" s="1139"/>
      <c r="E347" s="1139"/>
      <c r="G347" s="1139"/>
      <c r="H347" s="1139"/>
      <c r="J347" s="1139"/>
      <c r="K347" s="1139"/>
    </row>
    <row r="348" spans="1:11" s="1138" customFormat="1">
      <c r="A348" s="1190"/>
      <c r="B348" s="1137"/>
      <c r="D348" s="1139"/>
      <c r="E348" s="1139"/>
      <c r="G348" s="1139"/>
      <c r="H348" s="1139"/>
      <c r="J348" s="1139"/>
      <c r="K348" s="1139"/>
    </row>
    <row r="349" spans="1:11" s="1138" customFormat="1">
      <c r="A349" s="1190"/>
      <c r="B349" s="1137"/>
      <c r="D349" s="1139"/>
      <c r="E349" s="1139"/>
      <c r="G349" s="1139"/>
      <c r="H349" s="1139"/>
      <c r="J349" s="1139"/>
      <c r="K349" s="1139"/>
    </row>
    <row r="350" spans="1:11" s="1138" customFormat="1">
      <c r="A350" s="1190"/>
      <c r="B350" s="1137"/>
      <c r="D350" s="1139"/>
      <c r="E350" s="1139"/>
      <c r="G350" s="1139"/>
      <c r="H350" s="1139"/>
      <c r="J350" s="1139"/>
      <c r="K350" s="1139"/>
    </row>
    <row r="351" spans="1:11" s="1138" customFormat="1">
      <c r="A351" s="1190"/>
      <c r="B351" s="1137"/>
      <c r="D351" s="1139"/>
      <c r="E351" s="1139"/>
      <c r="G351" s="1139"/>
      <c r="H351" s="1139"/>
      <c r="J351" s="1139"/>
      <c r="K351" s="1139"/>
    </row>
    <row r="352" spans="1:11" s="1138" customFormat="1">
      <c r="A352" s="1190"/>
      <c r="B352" s="1137"/>
      <c r="D352" s="1139"/>
      <c r="E352" s="1139"/>
      <c r="G352" s="1139"/>
      <c r="H352" s="1139"/>
      <c r="J352" s="1139"/>
      <c r="K352" s="1139"/>
    </row>
    <row r="353" spans="1:11" s="1138" customFormat="1">
      <c r="A353" s="1190"/>
      <c r="B353" s="1137"/>
      <c r="D353" s="1139"/>
      <c r="E353" s="1139"/>
      <c r="G353" s="1139"/>
      <c r="H353" s="1139"/>
      <c r="J353" s="1139"/>
      <c r="K353" s="1139"/>
    </row>
    <row r="354" spans="1:11" s="1138" customFormat="1">
      <c r="A354" s="1190"/>
      <c r="B354" s="1137"/>
      <c r="D354" s="1139"/>
      <c r="E354" s="1139"/>
      <c r="G354" s="1139"/>
      <c r="H354" s="1139"/>
      <c r="J354" s="1139"/>
      <c r="K354" s="1139"/>
    </row>
    <row r="355" spans="1:11" s="1138" customFormat="1">
      <c r="A355" s="1190"/>
      <c r="B355" s="1137"/>
      <c r="D355" s="1139"/>
      <c r="E355" s="1139"/>
      <c r="G355" s="1139"/>
      <c r="H355" s="1139"/>
      <c r="J355" s="1139"/>
      <c r="K355" s="1139"/>
    </row>
    <row r="356" spans="1:11" s="1138" customFormat="1">
      <c r="A356" s="1190"/>
      <c r="B356" s="1137"/>
      <c r="D356" s="1139"/>
      <c r="E356" s="1139"/>
      <c r="G356" s="1139"/>
      <c r="H356" s="1139"/>
      <c r="J356" s="1139"/>
      <c r="K356" s="1139"/>
    </row>
    <row r="357" spans="1:11" s="1138" customFormat="1">
      <c r="A357" s="1190"/>
      <c r="B357" s="1137"/>
      <c r="D357" s="1139"/>
      <c r="E357" s="1139"/>
      <c r="G357" s="1139"/>
      <c r="H357" s="1139"/>
      <c r="J357" s="1139"/>
      <c r="K357" s="1139"/>
    </row>
    <row r="358" spans="1:11" s="1138" customFormat="1">
      <c r="A358" s="1190"/>
      <c r="B358" s="1137"/>
      <c r="D358" s="1139"/>
      <c r="E358" s="1139"/>
      <c r="G358" s="1139"/>
      <c r="H358" s="1139"/>
      <c r="J358" s="1139"/>
      <c r="K358" s="1139"/>
    </row>
    <row r="359" spans="1:11" s="1138" customFormat="1">
      <c r="A359" s="1190"/>
      <c r="B359" s="1137"/>
      <c r="D359" s="1139"/>
      <c r="E359" s="1139"/>
      <c r="G359" s="1139"/>
      <c r="H359" s="1139"/>
      <c r="J359" s="1139"/>
      <c r="K359" s="1139"/>
    </row>
    <row r="360" spans="1:11" s="1138" customFormat="1">
      <c r="A360" s="1190"/>
      <c r="B360" s="1137"/>
      <c r="D360" s="1139"/>
      <c r="E360" s="1139"/>
      <c r="G360" s="1139"/>
      <c r="H360" s="1139"/>
      <c r="J360" s="1139"/>
      <c r="K360" s="1139"/>
    </row>
    <row r="361" spans="1:11" s="1138" customFormat="1">
      <c r="A361" s="1190"/>
      <c r="B361" s="1137"/>
      <c r="D361" s="1139"/>
      <c r="E361" s="1139"/>
      <c r="G361" s="1139"/>
      <c r="H361" s="1139"/>
      <c r="J361" s="1139"/>
      <c r="K361" s="1139"/>
    </row>
    <row r="362" spans="1:11" s="1138" customFormat="1">
      <c r="A362" s="1190"/>
      <c r="B362" s="1137"/>
      <c r="D362" s="1139"/>
      <c r="E362" s="1139"/>
      <c r="G362" s="1139"/>
      <c r="H362" s="1139"/>
      <c r="J362" s="1139"/>
      <c r="K362" s="1139"/>
    </row>
    <row r="363" spans="1:11" s="1138" customFormat="1">
      <c r="A363" s="1190"/>
      <c r="B363" s="1137"/>
      <c r="D363" s="1139"/>
      <c r="E363" s="1139"/>
      <c r="G363" s="1139"/>
      <c r="H363" s="1139"/>
      <c r="J363" s="1139"/>
      <c r="K363" s="1139"/>
    </row>
    <row r="364" spans="1:11" s="1138" customFormat="1">
      <c r="A364" s="1190"/>
      <c r="B364" s="1137"/>
      <c r="D364" s="1139"/>
      <c r="E364" s="1139"/>
      <c r="G364" s="1139"/>
      <c r="H364" s="1139"/>
      <c r="J364" s="1139"/>
      <c r="K364" s="1139"/>
    </row>
    <row r="365" spans="1:11" s="1138" customFormat="1">
      <c r="A365" s="1190"/>
      <c r="B365" s="1137"/>
      <c r="D365" s="1139"/>
      <c r="E365" s="1139"/>
      <c r="G365" s="1139"/>
      <c r="H365" s="1139"/>
      <c r="J365" s="1139"/>
      <c r="K365" s="1139"/>
    </row>
    <row r="366" spans="1:11" s="1138" customFormat="1">
      <c r="A366" s="1190"/>
      <c r="B366" s="1137"/>
      <c r="D366" s="1139"/>
      <c r="E366" s="1139"/>
      <c r="G366" s="1139"/>
      <c r="H366" s="1139"/>
      <c r="J366" s="1139"/>
      <c r="K366" s="1139"/>
    </row>
    <row r="367" spans="1:11" s="1138" customFormat="1">
      <c r="A367" s="1190"/>
      <c r="B367" s="1137"/>
      <c r="D367" s="1139"/>
      <c r="E367" s="1139"/>
      <c r="G367" s="1139"/>
      <c r="H367" s="1139"/>
      <c r="J367" s="1139"/>
      <c r="K367" s="1139"/>
    </row>
    <row r="368" spans="1:11" s="1138" customFormat="1">
      <c r="A368" s="1190"/>
      <c r="B368" s="1137"/>
      <c r="D368" s="1139"/>
      <c r="E368" s="1139"/>
      <c r="G368" s="1139"/>
      <c r="H368" s="1139"/>
      <c r="J368" s="1139"/>
      <c r="K368" s="1139"/>
    </row>
    <row r="369" spans="1:11" s="1138" customFormat="1">
      <c r="A369" s="1190"/>
      <c r="B369" s="1137"/>
      <c r="D369" s="1139"/>
      <c r="E369" s="1139"/>
      <c r="G369" s="1139"/>
      <c r="H369" s="1139"/>
      <c r="J369" s="1139"/>
      <c r="K369" s="1139"/>
    </row>
    <row r="370" spans="1:11" s="1138" customFormat="1">
      <c r="A370" s="1190"/>
      <c r="B370" s="1137"/>
      <c r="D370" s="1139"/>
      <c r="E370" s="1139"/>
      <c r="G370" s="1139"/>
      <c r="H370" s="1139"/>
      <c r="J370" s="1139"/>
      <c r="K370" s="1139"/>
    </row>
    <row r="371" spans="1:11" s="1138" customFormat="1">
      <c r="A371" s="1190"/>
      <c r="B371" s="1137"/>
      <c r="D371" s="1139"/>
      <c r="E371" s="1139"/>
      <c r="G371" s="1139"/>
      <c r="H371" s="1139"/>
      <c r="J371" s="1139"/>
      <c r="K371" s="1139"/>
    </row>
    <row r="372" spans="1:11" s="1138" customFormat="1">
      <c r="A372" s="1190"/>
      <c r="B372" s="1137"/>
      <c r="D372" s="1139"/>
      <c r="E372" s="1139"/>
      <c r="G372" s="1139"/>
      <c r="H372" s="1139"/>
      <c r="J372" s="1139"/>
      <c r="K372" s="1139"/>
    </row>
    <row r="373" spans="1:11" s="1138" customFormat="1">
      <c r="A373" s="1190"/>
      <c r="B373" s="1137"/>
      <c r="D373" s="1139"/>
      <c r="E373" s="1139"/>
      <c r="G373" s="1139"/>
      <c r="H373" s="1139"/>
      <c r="J373" s="1139"/>
      <c r="K373" s="1139"/>
    </row>
    <row r="374" spans="1:11" s="1138" customFormat="1">
      <c r="A374" s="1190"/>
      <c r="B374" s="1137"/>
      <c r="D374" s="1139"/>
      <c r="E374" s="1139"/>
      <c r="G374" s="1139"/>
      <c r="H374" s="1139"/>
      <c r="J374" s="1139"/>
      <c r="K374" s="1139"/>
    </row>
    <row r="375" spans="1:11" s="1138" customFormat="1">
      <c r="A375" s="1190"/>
      <c r="B375" s="1137"/>
      <c r="D375" s="1139"/>
      <c r="E375" s="1139"/>
      <c r="G375" s="1139"/>
      <c r="H375" s="1139"/>
      <c r="J375" s="1139"/>
      <c r="K375" s="1139"/>
    </row>
    <row r="376" spans="1:11" s="1138" customFormat="1">
      <c r="A376" s="1190"/>
      <c r="B376" s="1137"/>
      <c r="D376" s="1139"/>
      <c r="E376" s="1139"/>
      <c r="G376" s="1139"/>
      <c r="H376" s="1139"/>
      <c r="J376" s="1139"/>
      <c r="K376" s="1139"/>
    </row>
    <row r="377" spans="1:11" s="1138" customFormat="1">
      <c r="A377" s="1190"/>
      <c r="B377" s="1137"/>
      <c r="D377" s="1139"/>
      <c r="E377" s="1139"/>
      <c r="G377" s="1139"/>
      <c r="H377" s="1139"/>
      <c r="J377" s="1139"/>
      <c r="K377" s="1139"/>
    </row>
    <row r="378" spans="1:11" s="1138" customFormat="1">
      <c r="A378" s="1190"/>
      <c r="B378" s="1137"/>
      <c r="D378" s="1139"/>
      <c r="E378" s="1139"/>
      <c r="G378" s="1139"/>
      <c r="H378" s="1139"/>
      <c r="J378" s="1139"/>
      <c r="K378" s="1139"/>
    </row>
    <row r="379" spans="1:11" s="1138" customFormat="1">
      <c r="A379" s="1190"/>
      <c r="B379" s="1137"/>
      <c r="D379" s="1139"/>
      <c r="E379" s="1139"/>
      <c r="G379" s="1139"/>
      <c r="H379" s="1139"/>
      <c r="J379" s="1139"/>
      <c r="K379" s="1139"/>
    </row>
    <row r="380" spans="1:11" s="1138" customFormat="1">
      <c r="A380" s="1190"/>
      <c r="B380" s="1137"/>
      <c r="D380" s="1139"/>
      <c r="E380" s="1139"/>
      <c r="G380" s="1139"/>
      <c r="H380" s="1139"/>
      <c r="J380" s="1139"/>
      <c r="K380" s="1139"/>
    </row>
    <row r="381" spans="1:11" s="1138" customFormat="1">
      <c r="A381" s="1190"/>
      <c r="B381" s="1137"/>
      <c r="D381" s="1139"/>
      <c r="E381" s="1139"/>
      <c r="G381" s="1139"/>
      <c r="H381" s="1139"/>
      <c r="J381" s="1139"/>
      <c r="K381" s="1139"/>
    </row>
    <row r="382" spans="1:11" s="1138" customFormat="1">
      <c r="A382" s="1190"/>
      <c r="B382" s="1137"/>
      <c r="D382" s="1139"/>
      <c r="E382" s="1139"/>
      <c r="G382" s="1139"/>
      <c r="H382" s="1139"/>
      <c r="J382" s="1139"/>
      <c r="K382" s="1139"/>
    </row>
    <row r="383" spans="1:11" s="1138" customFormat="1">
      <c r="A383" s="1190"/>
      <c r="B383" s="1137"/>
      <c r="D383" s="1139"/>
      <c r="E383" s="1139"/>
      <c r="G383" s="1139"/>
      <c r="H383" s="1139"/>
      <c r="J383" s="1139"/>
      <c r="K383" s="1139"/>
    </row>
    <row r="384" spans="1:11" s="1138" customFormat="1">
      <c r="A384" s="1190"/>
      <c r="B384" s="1137"/>
      <c r="D384" s="1139"/>
      <c r="E384" s="1139"/>
      <c r="G384" s="1139"/>
      <c r="H384" s="1139"/>
      <c r="J384" s="1139"/>
      <c r="K384" s="1139"/>
    </row>
    <row r="385" spans="1:11" s="1138" customFormat="1">
      <c r="A385" s="1190"/>
      <c r="B385" s="1137"/>
      <c r="D385" s="1139"/>
      <c r="E385" s="1139"/>
      <c r="G385" s="1139"/>
      <c r="H385" s="1139"/>
      <c r="J385" s="1139"/>
      <c r="K385" s="1139"/>
    </row>
    <row r="386" spans="1:11" s="1138" customFormat="1">
      <c r="A386" s="1190"/>
      <c r="B386" s="1137"/>
      <c r="D386" s="1139"/>
      <c r="E386" s="1139"/>
      <c r="G386" s="1139"/>
      <c r="H386" s="1139"/>
      <c r="J386" s="1139"/>
      <c r="K386" s="1139"/>
    </row>
    <row r="387" spans="1:11" s="1138" customFormat="1">
      <c r="A387" s="1190"/>
      <c r="B387" s="1137"/>
      <c r="D387" s="1139"/>
      <c r="E387" s="1139"/>
      <c r="G387" s="1139"/>
      <c r="H387" s="1139"/>
      <c r="J387" s="1139"/>
      <c r="K387" s="1139"/>
    </row>
    <row r="388" spans="1:11" s="1138" customFormat="1">
      <c r="A388" s="1190"/>
      <c r="B388" s="1137"/>
      <c r="D388" s="1139"/>
      <c r="E388" s="1139"/>
      <c r="G388" s="1139"/>
      <c r="H388" s="1139"/>
      <c r="J388" s="1139"/>
      <c r="K388" s="1139"/>
    </row>
    <row r="389" spans="1:11" s="1138" customFormat="1">
      <c r="A389" s="1190"/>
      <c r="B389" s="1137"/>
      <c r="D389" s="1139"/>
      <c r="E389" s="1139"/>
      <c r="G389" s="1139"/>
      <c r="H389" s="1139"/>
      <c r="J389" s="1139"/>
      <c r="K389" s="1139"/>
    </row>
    <row r="390" spans="1:11" s="1138" customFormat="1">
      <c r="A390" s="1190"/>
      <c r="B390" s="1137"/>
      <c r="D390" s="1139"/>
      <c r="E390" s="1139"/>
      <c r="G390" s="1139"/>
      <c r="H390" s="1139"/>
      <c r="J390" s="1139"/>
      <c r="K390" s="1139"/>
    </row>
    <row r="391" spans="1:11" s="1138" customFormat="1">
      <c r="A391" s="1190"/>
      <c r="B391" s="1137"/>
      <c r="D391" s="1139"/>
      <c r="E391" s="1139"/>
      <c r="G391" s="1139"/>
      <c r="H391" s="1139"/>
      <c r="J391" s="1139"/>
      <c r="K391" s="1139"/>
    </row>
    <row r="392" spans="1:11" s="1138" customFormat="1">
      <c r="A392" s="1190"/>
      <c r="B392" s="1137"/>
      <c r="D392" s="1139"/>
      <c r="E392" s="1139"/>
      <c r="G392" s="1139"/>
      <c r="H392" s="1139"/>
      <c r="J392" s="1139"/>
      <c r="K392" s="1139"/>
    </row>
    <row r="393" spans="1:11" s="1138" customFormat="1">
      <c r="A393" s="1190"/>
      <c r="B393" s="1137"/>
      <c r="D393" s="1139"/>
      <c r="E393" s="1139"/>
      <c r="G393" s="1139"/>
      <c r="H393" s="1139"/>
      <c r="J393" s="1139"/>
      <c r="K393" s="1139"/>
    </row>
    <row r="394" spans="1:11" s="1138" customFormat="1">
      <c r="A394" s="1190"/>
      <c r="B394" s="1137"/>
      <c r="D394" s="1139"/>
      <c r="E394" s="1139"/>
      <c r="G394" s="1139"/>
      <c r="H394" s="1139"/>
      <c r="J394" s="1139"/>
      <c r="K394" s="1139"/>
    </row>
    <row r="395" spans="1:11" s="1138" customFormat="1">
      <c r="A395" s="1190"/>
      <c r="B395" s="1137"/>
      <c r="D395" s="1139"/>
      <c r="E395" s="1139"/>
      <c r="G395" s="1139"/>
      <c r="H395" s="1139"/>
      <c r="J395" s="1139"/>
      <c r="K395" s="1139"/>
    </row>
    <row r="396" spans="1:11" s="1138" customFormat="1">
      <c r="A396" s="1190"/>
      <c r="B396" s="1137"/>
      <c r="D396" s="1139"/>
      <c r="E396" s="1139"/>
      <c r="G396" s="1139"/>
      <c r="H396" s="1139"/>
      <c r="J396" s="1139"/>
      <c r="K396" s="1139"/>
    </row>
    <row r="397" spans="1:11" s="1138" customFormat="1">
      <c r="A397" s="1190"/>
      <c r="B397" s="1137"/>
      <c r="D397" s="1139"/>
      <c r="E397" s="1139"/>
      <c r="G397" s="1139"/>
      <c r="H397" s="1139"/>
      <c r="J397" s="1139"/>
      <c r="K397" s="1139"/>
    </row>
    <row r="398" spans="1:11" s="1138" customFormat="1">
      <c r="A398" s="1190"/>
      <c r="B398" s="1137"/>
      <c r="D398" s="1139"/>
      <c r="E398" s="1139"/>
      <c r="G398" s="1139"/>
      <c r="H398" s="1139"/>
      <c r="J398" s="1139"/>
      <c r="K398" s="1139"/>
    </row>
    <row r="399" spans="1:11" s="1138" customFormat="1">
      <c r="A399" s="1190"/>
      <c r="B399" s="1137"/>
      <c r="D399" s="1139"/>
      <c r="E399" s="1139"/>
      <c r="G399" s="1139"/>
      <c r="H399" s="1139"/>
      <c r="J399" s="1139"/>
      <c r="K399" s="1139"/>
    </row>
    <row r="400" spans="1:11" s="1138" customFormat="1">
      <c r="A400" s="1190"/>
      <c r="B400" s="1137"/>
      <c r="D400" s="1139"/>
      <c r="E400" s="1139"/>
      <c r="G400" s="1139"/>
      <c r="H400" s="1139"/>
      <c r="J400" s="1139"/>
      <c r="K400" s="1139"/>
    </row>
    <row r="401" spans="1:11" s="1138" customFormat="1">
      <c r="A401" s="1190"/>
      <c r="B401" s="1137"/>
      <c r="D401" s="1139"/>
      <c r="E401" s="1139"/>
      <c r="G401" s="1139"/>
      <c r="H401" s="1139"/>
      <c r="J401" s="1139"/>
      <c r="K401" s="1139"/>
    </row>
    <row r="402" spans="1:11" s="1138" customFormat="1">
      <c r="A402" s="1190"/>
      <c r="B402" s="1137"/>
      <c r="D402" s="1139"/>
      <c r="E402" s="1139"/>
      <c r="G402" s="1139"/>
      <c r="H402" s="1139"/>
      <c r="J402" s="1139"/>
      <c r="K402" s="1139"/>
    </row>
    <row r="403" spans="1:11" s="1138" customFormat="1">
      <c r="A403" s="1190"/>
      <c r="B403" s="1137"/>
      <c r="D403" s="1139"/>
      <c r="E403" s="1139"/>
      <c r="G403" s="1139"/>
      <c r="H403" s="1139"/>
      <c r="J403" s="1139"/>
      <c r="K403" s="1139"/>
    </row>
    <row r="404" spans="1:11" s="1138" customFormat="1">
      <c r="A404" s="1190"/>
      <c r="B404" s="1137"/>
      <c r="D404" s="1139"/>
      <c r="E404" s="1139"/>
      <c r="G404" s="1139"/>
      <c r="H404" s="1139"/>
      <c r="J404" s="1139"/>
      <c r="K404" s="1139"/>
    </row>
    <row r="405" spans="1:11" s="1138" customFormat="1">
      <c r="A405" s="1190"/>
      <c r="B405" s="1137"/>
      <c r="D405" s="1139"/>
      <c r="E405" s="1139"/>
      <c r="G405" s="1139"/>
      <c r="H405" s="1139"/>
      <c r="J405" s="1139"/>
      <c r="K405" s="1139"/>
    </row>
    <row r="406" spans="1:11" s="1138" customFormat="1">
      <c r="A406" s="1190"/>
      <c r="B406" s="1137"/>
      <c r="D406" s="1139"/>
      <c r="E406" s="1139"/>
      <c r="G406" s="1139"/>
      <c r="H406" s="1139"/>
      <c r="J406" s="1139"/>
      <c r="K406" s="1139"/>
    </row>
    <row r="407" spans="1:11" s="1138" customFormat="1">
      <c r="A407" s="1190"/>
      <c r="B407" s="1137"/>
      <c r="D407" s="1139"/>
      <c r="E407" s="1139"/>
      <c r="G407" s="1139"/>
      <c r="H407" s="1139"/>
      <c r="J407" s="1139"/>
      <c r="K407" s="1139"/>
    </row>
    <row r="408" spans="1:11" s="1138" customFormat="1">
      <c r="A408" s="1190"/>
      <c r="B408" s="1137"/>
      <c r="D408" s="1139"/>
      <c r="E408" s="1139"/>
      <c r="G408" s="1139"/>
      <c r="H408" s="1139"/>
      <c r="J408" s="1139"/>
      <c r="K408" s="1139"/>
    </row>
    <row r="409" spans="1:11" s="1138" customFormat="1">
      <c r="A409" s="1190"/>
      <c r="B409" s="1137"/>
      <c r="D409" s="1139"/>
      <c r="E409" s="1139"/>
      <c r="G409" s="1139"/>
      <c r="H409" s="1139"/>
      <c r="J409" s="1139"/>
      <c r="K409" s="1139"/>
    </row>
    <row r="410" spans="1:11" s="1138" customFormat="1">
      <c r="A410" s="1190"/>
      <c r="B410" s="1137"/>
      <c r="D410" s="1139"/>
      <c r="E410" s="1139"/>
      <c r="G410" s="1139"/>
      <c r="H410" s="1139"/>
      <c r="J410" s="1139"/>
      <c r="K410" s="1139"/>
    </row>
    <row r="411" spans="1:11" s="1138" customFormat="1">
      <c r="A411" s="1190"/>
      <c r="B411" s="1137"/>
      <c r="D411" s="1139"/>
      <c r="E411" s="1139"/>
      <c r="G411" s="1139"/>
      <c r="H411" s="1139"/>
      <c r="J411" s="1139"/>
      <c r="K411" s="1139"/>
    </row>
    <row r="412" spans="1:11" s="1138" customFormat="1">
      <c r="A412" s="1190"/>
      <c r="B412" s="1137"/>
      <c r="D412" s="1139"/>
      <c r="E412" s="1139"/>
      <c r="G412" s="1139"/>
      <c r="H412" s="1139"/>
      <c r="J412" s="1139"/>
      <c r="K412" s="1139"/>
    </row>
    <row r="413" spans="1:11" s="1138" customFormat="1">
      <c r="A413" s="1190"/>
      <c r="B413" s="1137"/>
      <c r="D413" s="1139"/>
      <c r="E413" s="1139"/>
      <c r="G413" s="1139"/>
      <c r="H413" s="1139"/>
      <c r="J413" s="1139"/>
      <c r="K413" s="1139"/>
    </row>
    <row r="414" spans="1:11" s="1138" customFormat="1">
      <c r="A414" s="1190"/>
      <c r="B414" s="1137"/>
      <c r="D414" s="1139"/>
      <c r="E414" s="1139"/>
      <c r="G414" s="1139"/>
      <c r="H414" s="1139"/>
      <c r="J414" s="1139"/>
      <c r="K414" s="1139"/>
    </row>
    <row r="415" spans="1:11" s="1138" customFormat="1">
      <c r="A415" s="1190"/>
      <c r="B415" s="1137"/>
      <c r="D415" s="1139"/>
      <c r="E415" s="1139"/>
      <c r="G415" s="1139"/>
      <c r="H415" s="1139"/>
      <c r="J415" s="1139"/>
      <c r="K415" s="1139"/>
    </row>
    <row r="416" spans="1:11" s="1138" customFormat="1">
      <c r="A416" s="1190"/>
      <c r="B416" s="1137"/>
      <c r="D416" s="1139"/>
      <c r="E416" s="1139"/>
      <c r="G416" s="1139"/>
      <c r="H416" s="1139"/>
      <c r="J416" s="1139"/>
      <c r="K416" s="1139"/>
    </row>
    <row r="417" spans="1:11" s="1138" customFormat="1">
      <c r="A417" s="1190"/>
      <c r="B417" s="1137"/>
      <c r="D417" s="1139"/>
      <c r="E417" s="1139"/>
      <c r="G417" s="1139"/>
      <c r="H417" s="1139"/>
      <c r="J417" s="1139"/>
      <c r="K417" s="1139"/>
    </row>
    <row r="418" spans="1:11" s="1138" customFormat="1">
      <c r="A418" s="1190"/>
      <c r="B418" s="1137"/>
      <c r="D418" s="1139"/>
      <c r="E418" s="1139"/>
      <c r="G418" s="1139"/>
      <c r="H418" s="1139"/>
      <c r="J418" s="1139"/>
      <c r="K418" s="1139"/>
    </row>
    <row r="419" spans="1:11" s="1138" customFormat="1">
      <c r="A419" s="1190"/>
      <c r="B419" s="1137"/>
      <c r="D419" s="1139"/>
      <c r="E419" s="1139"/>
      <c r="G419" s="1139"/>
      <c r="H419" s="1139"/>
      <c r="J419" s="1139"/>
      <c r="K419" s="1139"/>
    </row>
    <row r="420" spans="1:11" s="1138" customFormat="1">
      <c r="A420" s="1190"/>
      <c r="B420" s="1137"/>
      <c r="D420" s="1139"/>
      <c r="E420" s="1139"/>
      <c r="G420" s="1139"/>
      <c r="H420" s="1139"/>
      <c r="J420" s="1139"/>
      <c r="K420" s="1139"/>
    </row>
    <row r="421" spans="1:11" s="1138" customFormat="1">
      <c r="A421" s="1190"/>
      <c r="B421" s="1137"/>
      <c r="D421" s="1139"/>
      <c r="E421" s="1139"/>
      <c r="G421" s="1139"/>
      <c r="H421" s="1139"/>
      <c r="J421" s="1139"/>
      <c r="K421" s="1139"/>
    </row>
    <row r="422" spans="1:11" s="1138" customFormat="1">
      <c r="A422" s="1190"/>
      <c r="B422" s="1137"/>
      <c r="D422" s="1139"/>
      <c r="E422" s="1139"/>
      <c r="G422" s="1139"/>
      <c r="H422" s="1139"/>
      <c r="J422" s="1139"/>
      <c r="K422" s="1139"/>
    </row>
    <row r="423" spans="1:11" s="1138" customFormat="1">
      <c r="A423" s="1190"/>
      <c r="B423" s="1137"/>
      <c r="D423" s="1139"/>
      <c r="E423" s="1139"/>
      <c r="G423" s="1139"/>
      <c r="H423" s="1139"/>
      <c r="J423" s="1139"/>
      <c r="K423" s="1139"/>
    </row>
    <row r="424" spans="1:11" s="1138" customFormat="1">
      <c r="A424" s="1190"/>
      <c r="B424" s="1137"/>
      <c r="D424" s="1139"/>
      <c r="E424" s="1139"/>
      <c r="G424" s="1139"/>
      <c r="H424" s="1139"/>
      <c r="J424" s="1139"/>
      <c r="K424" s="1139"/>
    </row>
    <row r="425" spans="1:11">
      <c r="A425" s="1190"/>
    </row>
    <row r="426" spans="1:11">
      <c r="A426" s="1190"/>
    </row>
    <row r="427" spans="1:11">
      <c r="A427" s="1190"/>
    </row>
    <row r="428" spans="1:11">
      <c r="A428" s="1190"/>
    </row>
    <row r="429" spans="1:11">
      <c r="A429" s="1190"/>
    </row>
    <row r="430" spans="1:11">
      <c r="A430" s="1190"/>
    </row>
    <row r="431" spans="1:11">
      <c r="A431" s="1190"/>
    </row>
    <row r="432" spans="1:11">
      <c r="A432" s="1190"/>
    </row>
    <row r="433" spans="1:1">
      <c r="A433" s="1190"/>
    </row>
    <row r="434" spans="1:1">
      <c r="A434" s="1190"/>
    </row>
    <row r="435" spans="1:1">
      <c r="A435" s="1190"/>
    </row>
    <row r="436" spans="1:1">
      <c r="A436" s="1190"/>
    </row>
    <row r="437" spans="1:1">
      <c r="A437" s="1190"/>
    </row>
    <row r="438" spans="1:1">
      <c r="A438" s="1190"/>
    </row>
    <row r="439" spans="1:1">
      <c r="A439" s="1190"/>
    </row>
    <row r="440" spans="1:1">
      <c r="A440" s="1190"/>
    </row>
    <row r="441" spans="1:1">
      <c r="A441" s="1190"/>
    </row>
    <row r="442" spans="1:1">
      <c r="A442" s="1190"/>
    </row>
    <row r="443" spans="1:1">
      <c r="A443" s="1190"/>
    </row>
    <row r="444" spans="1:1">
      <c r="A444" s="1190"/>
    </row>
    <row r="445" spans="1:1">
      <c r="A445" s="1190"/>
    </row>
    <row r="446" spans="1:1">
      <c r="A446" s="1190"/>
    </row>
    <row r="447" spans="1:1">
      <c r="A447" s="1190"/>
    </row>
    <row r="448" spans="1:1">
      <c r="A448" s="1190"/>
    </row>
    <row r="449" spans="1:1">
      <c r="A449" s="1190"/>
    </row>
    <row r="450" spans="1:1">
      <c r="A450" s="1190"/>
    </row>
    <row r="451" spans="1:1">
      <c r="A451" s="1190"/>
    </row>
    <row r="452" spans="1:1">
      <c r="A452" s="1190"/>
    </row>
    <row r="453" spans="1:1">
      <c r="A453" s="1190"/>
    </row>
    <row r="454" spans="1:1">
      <c r="A454" s="1190"/>
    </row>
    <row r="455" spans="1:1">
      <c r="A455" s="1190"/>
    </row>
    <row r="456" spans="1:1">
      <c r="A456" s="1190"/>
    </row>
    <row r="457" spans="1:1">
      <c r="A457" s="1190"/>
    </row>
    <row r="458" spans="1:1">
      <c r="A458" s="1190"/>
    </row>
    <row r="459" spans="1:1">
      <c r="A459" s="1190"/>
    </row>
    <row r="460" spans="1:1">
      <c r="A460" s="1190"/>
    </row>
    <row r="461" spans="1:1">
      <c r="A461" s="1190"/>
    </row>
    <row r="462" spans="1:1">
      <c r="A462" s="1190"/>
    </row>
    <row r="463" spans="1:1">
      <c r="A463" s="1190"/>
    </row>
    <row r="464" spans="1:1">
      <c r="A464" s="1190"/>
    </row>
    <row r="465" spans="1:1">
      <c r="A465" s="1190"/>
    </row>
    <row r="466" spans="1:1">
      <c r="A466" s="1190"/>
    </row>
    <row r="467" spans="1:1">
      <c r="A467" s="1190"/>
    </row>
    <row r="468" spans="1:1">
      <c r="A468" s="1190"/>
    </row>
    <row r="469" spans="1:1">
      <c r="A469" s="1190"/>
    </row>
    <row r="470" spans="1:1">
      <c r="A470" s="1190"/>
    </row>
    <row r="471" spans="1:1">
      <c r="A471" s="1190"/>
    </row>
    <row r="472" spans="1:1">
      <c r="A472" s="1190"/>
    </row>
    <row r="473" spans="1:1">
      <c r="A473" s="1190"/>
    </row>
    <row r="474" spans="1:1">
      <c r="A474" s="1190"/>
    </row>
    <row r="475" spans="1:1">
      <c r="A475" s="1190"/>
    </row>
    <row r="476" spans="1:1">
      <c r="A476" s="1190"/>
    </row>
    <row r="477" spans="1:1">
      <c r="A477" s="1190"/>
    </row>
    <row r="478" spans="1:1">
      <c r="A478" s="1190"/>
    </row>
    <row r="479" spans="1:1">
      <c r="A479" s="1190"/>
    </row>
    <row r="480" spans="1:1">
      <c r="A480" s="1190"/>
    </row>
    <row r="481" spans="1:1">
      <c r="A481" s="1190"/>
    </row>
    <row r="482" spans="1:1">
      <c r="A482" s="1190"/>
    </row>
    <row r="483" spans="1:1">
      <c r="A483" s="1190"/>
    </row>
    <row r="484" spans="1:1">
      <c r="A484" s="1190"/>
    </row>
    <row r="485" spans="1:1">
      <c r="A485" s="1190"/>
    </row>
    <row r="486" spans="1:1">
      <c r="A486" s="1190"/>
    </row>
    <row r="487" spans="1:1">
      <c r="A487" s="1190"/>
    </row>
    <row r="488" spans="1:1">
      <c r="A488" s="1190"/>
    </row>
    <row r="489" spans="1:1">
      <c r="A489" s="1190"/>
    </row>
    <row r="490" spans="1:1">
      <c r="A490" s="1190"/>
    </row>
    <row r="491" spans="1:1">
      <c r="A491" s="1190"/>
    </row>
    <row r="492" spans="1:1">
      <c r="A492" s="1190"/>
    </row>
  </sheetData>
  <phoneticPr fontId="26" type="noConversion"/>
  <pageMargins left="0.75" right="0.75" top="1" bottom="1" header="0.5" footer="0.5"/>
  <pageSetup orientation="portrait" r:id="rId1"/>
  <headerFooter alignWithMargins="0">
    <oddHeader>&amp;C&amp;"Arial,Bold"California State University
ACADEMIC YEAR FACULTY SALARY SCHEDULE
Effective July 1, 2005</oddHeader>
    <oddFooter>&amp;L&amp;8fa:faculty salary schedules for unit 3 faculty 1995 to 2005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62"/>
  <sheetViews>
    <sheetView workbookViewId="0">
      <selection activeCell="N30" sqref="N30"/>
    </sheetView>
  </sheetViews>
  <sheetFormatPr defaultRowHeight="12.75"/>
  <cols>
    <col min="1" max="1" width="9.7109375" style="1170" customWidth="1"/>
    <col min="2" max="2" width="16.425781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" customWidth="1"/>
    <col min="10" max="10" width="9" style="1135" customWidth="1"/>
    <col min="11" max="11" width="10.42578125" style="1135" customWidth="1"/>
  </cols>
  <sheetData>
    <row r="1" spans="1:182" s="1136" customFormat="1" ht="22.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2" s="1137" customFormat="1" ht="22.5" customHeight="1">
      <c r="A2" s="1180" t="s">
        <v>165</v>
      </c>
      <c r="B2" s="1151"/>
      <c r="C2" s="1148"/>
      <c r="D2" s="1150" t="s">
        <v>175</v>
      </c>
      <c r="E2" s="1150"/>
      <c r="F2" s="1149"/>
      <c r="G2" s="1150"/>
      <c r="H2" s="1150"/>
      <c r="I2" s="1149"/>
      <c r="J2" s="1150"/>
      <c r="K2" s="1152"/>
    </row>
    <row r="3" spans="1:182" s="1137" customFormat="1" ht="18" customHeigh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2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2">
      <c r="A5" s="1169" t="s">
        <v>0</v>
      </c>
      <c r="B5" s="1156"/>
      <c r="C5" s="1140"/>
      <c r="D5" s="1153">
        <v>3011</v>
      </c>
      <c r="E5" s="1142">
        <v>36132</v>
      </c>
      <c r="F5" s="1146"/>
      <c r="G5" s="1141">
        <v>3281</v>
      </c>
      <c r="H5" s="1153">
        <v>39372</v>
      </c>
      <c r="I5" s="1146"/>
      <c r="J5" s="1153">
        <v>3513</v>
      </c>
      <c r="K5" s="1142">
        <v>42156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  <c r="FZ5" s="1138"/>
    </row>
    <row r="6" spans="1:182">
      <c r="A6" s="1169"/>
      <c r="B6" s="1157"/>
      <c r="C6" s="1140"/>
      <c r="D6" s="1153"/>
      <c r="E6" s="1142"/>
      <c r="F6" s="1146"/>
      <c r="G6" s="1141"/>
      <c r="H6" s="1153"/>
      <c r="I6" s="1146"/>
      <c r="J6" s="1153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  <c r="FZ6" s="1138"/>
    </row>
    <row r="7" spans="1:182">
      <c r="A7" s="1169">
        <v>2361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  <c r="FZ7" s="1138"/>
    </row>
    <row r="8" spans="1:182">
      <c r="A8" s="1169">
        <v>2359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  <c r="FZ8" s="1138"/>
    </row>
    <row r="9" spans="1:182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2">
      <c r="A10" s="1169" t="s">
        <v>1</v>
      </c>
      <c r="B10" s="1157"/>
      <c r="C10" s="1140"/>
      <c r="D10" s="1153">
        <v>3594</v>
      </c>
      <c r="E10" s="1142">
        <v>43128</v>
      </c>
      <c r="F10" s="1146"/>
      <c r="G10" s="1141">
        <v>4321</v>
      </c>
      <c r="H10" s="1153">
        <v>51852</v>
      </c>
      <c r="I10" s="1146"/>
      <c r="J10" s="1153">
        <v>4857</v>
      </c>
      <c r="K10" s="1142">
        <v>58284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  <c r="FZ10" s="1138"/>
    </row>
    <row r="11" spans="1:182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  <c r="FZ11" s="1138"/>
    </row>
    <row r="12" spans="1:182">
      <c r="A12" s="1169">
        <v>2361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  <c r="FZ12" s="1138"/>
    </row>
    <row r="13" spans="1:182">
      <c r="A13" s="1169">
        <v>2920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</row>
    <row r="14" spans="1:182">
      <c r="A14" s="1169">
        <v>2359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</row>
    <row r="15" spans="1:182" ht="9.75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  <c r="FZ15" s="1138"/>
    </row>
    <row r="16" spans="1:182">
      <c r="A16" s="1169">
        <v>2382</v>
      </c>
      <c r="B16" s="1157" t="s">
        <v>144</v>
      </c>
      <c r="C16" s="1140"/>
      <c r="D16" s="1153">
        <v>3594</v>
      </c>
      <c r="E16" s="1142">
        <v>43128</v>
      </c>
      <c r="F16" s="1146"/>
      <c r="G16" s="1141">
        <v>4321</v>
      </c>
      <c r="H16" s="1153">
        <v>51852</v>
      </c>
      <c r="I16" s="1146"/>
      <c r="J16" s="1153">
        <v>4857</v>
      </c>
      <c r="K16" s="1142">
        <v>58284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  <c r="FZ16" s="1138"/>
    </row>
    <row r="17" spans="1:182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2">
      <c r="A18" s="1169" t="s">
        <v>2</v>
      </c>
      <c r="B18" s="1157"/>
      <c r="C18" s="1140"/>
      <c r="D18" s="1153">
        <v>4321</v>
      </c>
      <c r="E18" s="1142">
        <v>51852</v>
      </c>
      <c r="F18" s="1146"/>
      <c r="G18" s="1141">
        <v>5460</v>
      </c>
      <c r="H18" s="1153">
        <v>65520</v>
      </c>
      <c r="I18" s="1146"/>
      <c r="J18" s="1153">
        <v>8148</v>
      </c>
      <c r="K18" s="1142">
        <v>97776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  <c r="FZ18" s="1138"/>
    </row>
    <row r="19" spans="1:182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  <c r="FZ19" s="1138"/>
    </row>
    <row r="20" spans="1:182">
      <c r="A20" s="1169">
        <v>2361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  <c r="FZ20" s="1138"/>
    </row>
    <row r="21" spans="1:182">
      <c r="A21" s="1169">
        <v>2920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  <c r="FZ21" s="1138"/>
    </row>
    <row r="22" spans="1:182">
      <c r="A22" s="1169">
        <v>3070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/>
      <c r="K22" s="1142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  <c r="FZ22" s="1138"/>
    </row>
    <row r="23" spans="1:182">
      <c r="A23" s="1169">
        <v>2359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  <c r="FZ23" s="1138"/>
    </row>
    <row r="24" spans="1:182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  <c r="FZ24" s="1138"/>
    </row>
    <row r="25" spans="1:182">
      <c r="A25" s="1169">
        <v>2379</v>
      </c>
      <c r="B25" s="1157" t="s">
        <v>146</v>
      </c>
      <c r="C25" s="1140"/>
      <c r="D25" s="1153">
        <v>3941</v>
      </c>
      <c r="E25" s="1142">
        <v>47292</v>
      </c>
      <c r="F25" s="1146"/>
      <c r="G25" s="1141">
        <v>5460</v>
      </c>
      <c r="H25" s="1153">
        <v>65520</v>
      </c>
      <c r="I25" s="1146"/>
      <c r="J25" s="1153">
        <v>7423</v>
      </c>
      <c r="K25" s="1142">
        <v>89076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  <c r="FZ25" s="1138"/>
    </row>
    <row r="26" spans="1:182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2">
      <c r="A27" s="1169" t="s">
        <v>4</v>
      </c>
      <c r="B27" s="1157"/>
      <c r="C27" s="1140"/>
      <c r="D27" s="1153">
        <v>4969</v>
      </c>
      <c r="E27" s="1142">
        <v>59628</v>
      </c>
      <c r="F27" s="1146"/>
      <c r="G27" s="1141">
        <v>6912</v>
      </c>
      <c r="H27" s="1153">
        <v>82944</v>
      </c>
      <c r="I27" s="1146"/>
      <c r="J27" s="1153">
        <v>8951</v>
      </c>
      <c r="K27" s="1142">
        <v>107412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  <c r="FZ27" s="1138"/>
    </row>
    <row r="28" spans="1:182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  <c r="FZ28" s="1138"/>
    </row>
    <row r="29" spans="1:182">
      <c r="A29" s="1169">
        <v>2361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  <c r="FZ29" s="1138"/>
    </row>
    <row r="30" spans="1:182">
      <c r="A30" s="1169">
        <v>2920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  <c r="FZ30" s="1138"/>
    </row>
    <row r="31" spans="1:182">
      <c r="A31" s="1169">
        <v>3072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/>
      <c r="K31" s="1142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  <c r="FZ31" s="1138"/>
    </row>
    <row r="32" spans="1:182">
      <c r="A32" s="1169">
        <v>2359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  <c r="FZ32" s="1138"/>
    </row>
    <row r="33" spans="1:182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2">
      <c r="A34" s="1172">
        <v>2376</v>
      </c>
      <c r="B34" s="1158" t="s">
        <v>149</v>
      </c>
      <c r="C34" s="1143"/>
      <c r="D34" s="1154">
        <v>4969</v>
      </c>
      <c r="E34" s="1145">
        <v>59628</v>
      </c>
      <c r="F34" s="1168"/>
      <c r="G34" s="1144">
        <v>6912</v>
      </c>
      <c r="H34" s="1154">
        <v>82944</v>
      </c>
      <c r="I34" s="1168"/>
      <c r="J34" s="1154">
        <v>8148</v>
      </c>
      <c r="K34" s="1145">
        <v>97776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  <c r="FZ34" s="1138"/>
    </row>
    <row r="35" spans="1:182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2">
      <c r="A36" s="1169" t="s">
        <v>5</v>
      </c>
      <c r="B36" s="1157"/>
      <c r="C36" s="1140"/>
      <c r="D36" s="1153">
        <v>6289</v>
      </c>
      <c r="E36" s="1142">
        <v>75468</v>
      </c>
      <c r="F36" s="1146"/>
      <c r="G36" s="1141">
        <v>7595</v>
      </c>
      <c r="H36" s="1153">
        <v>91140</v>
      </c>
      <c r="I36" s="1146"/>
      <c r="J36" s="1153">
        <v>9379</v>
      </c>
      <c r="K36" s="1142">
        <v>112548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  <c r="FZ36" s="1138"/>
    </row>
    <row r="37" spans="1:182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  <c r="FZ37" s="1138"/>
    </row>
    <row r="38" spans="1:182">
      <c r="A38" s="1169">
        <v>2361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  <c r="FZ38" s="1138"/>
    </row>
    <row r="39" spans="1:182">
      <c r="A39" s="1169">
        <v>2920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2">
      <c r="A40" s="1169">
        <v>3074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/>
      <c r="K40" s="1142"/>
    </row>
    <row r="41" spans="1:182">
      <c r="A41" s="1169">
        <v>2359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2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2">
      <c r="A43" s="1172">
        <v>2373</v>
      </c>
      <c r="B43" s="1158" t="s">
        <v>153</v>
      </c>
      <c r="C43" s="1143"/>
      <c r="D43" s="1154">
        <v>6289</v>
      </c>
      <c r="E43" s="1145">
        <v>75468</v>
      </c>
      <c r="F43" s="1168"/>
      <c r="G43" s="1144">
        <v>7595</v>
      </c>
      <c r="H43" s="1154">
        <v>91140</v>
      </c>
      <c r="I43" s="1168"/>
      <c r="J43" s="1154">
        <v>8540</v>
      </c>
      <c r="K43" s="1145">
        <v>102480</v>
      </c>
    </row>
    <row r="44" spans="1:182">
      <c r="B44" s="1137"/>
    </row>
    <row r="45" spans="1:182">
      <c r="A45" s="1170" t="s">
        <v>174</v>
      </c>
      <c r="B45" s="1137"/>
    </row>
    <row r="46" spans="1:182">
      <c r="A46" s="1170" t="s">
        <v>173</v>
      </c>
      <c r="B46" s="1137"/>
    </row>
    <row r="47" spans="1:182">
      <c r="A47" s="1177" t="s">
        <v>169</v>
      </c>
      <c r="B47" s="1137"/>
    </row>
    <row r="48" spans="1:182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173">
        <v>38643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B56" s="1137"/>
    </row>
    <row r="57" spans="1:10">
      <c r="B57" s="1137"/>
    </row>
    <row r="58" spans="1:10">
      <c r="B58" s="1137"/>
    </row>
    <row r="59" spans="1:10">
      <c r="B59" s="1137"/>
    </row>
    <row r="60" spans="1:10">
      <c r="B60" s="1137"/>
    </row>
    <row r="61" spans="1:10">
      <c r="B61" s="1137"/>
    </row>
    <row r="62" spans="1:10">
      <c r="B62" s="1137"/>
    </row>
    <row r="63" spans="1:10">
      <c r="B63" s="1137"/>
    </row>
    <row r="64" spans="1:10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  <row r="135" spans="2:2">
      <c r="B135" s="1137"/>
    </row>
    <row r="136" spans="2:2">
      <c r="B136" s="1137"/>
    </row>
    <row r="137" spans="2:2">
      <c r="B137" s="1137"/>
    </row>
    <row r="138" spans="2:2">
      <c r="B138" s="1137"/>
    </row>
    <row r="139" spans="2:2">
      <c r="B139" s="1137"/>
    </row>
    <row r="140" spans="2:2">
      <c r="B140" s="1137"/>
    </row>
    <row r="141" spans="2:2">
      <c r="B141" s="1137"/>
    </row>
    <row r="142" spans="2:2">
      <c r="B142" s="1137"/>
    </row>
    <row r="143" spans="2:2">
      <c r="B143" s="1137"/>
    </row>
    <row r="144" spans="2:2">
      <c r="B144" s="1137"/>
    </row>
    <row r="145" spans="2:2">
      <c r="B145" s="1137"/>
    </row>
    <row r="146" spans="2:2">
      <c r="B146" s="1137"/>
    </row>
    <row r="147" spans="2:2">
      <c r="B147" s="1137"/>
    </row>
    <row r="148" spans="2:2">
      <c r="B148" s="1137"/>
    </row>
    <row r="149" spans="2:2">
      <c r="B149" s="1137"/>
    </row>
    <row r="150" spans="2:2">
      <c r="B150" s="1137"/>
    </row>
    <row r="151" spans="2:2">
      <c r="B151" s="1137"/>
    </row>
    <row r="152" spans="2:2">
      <c r="B152" s="1137"/>
    </row>
    <row r="153" spans="2:2">
      <c r="B153" s="1137"/>
    </row>
    <row r="154" spans="2:2">
      <c r="B154" s="1137"/>
    </row>
    <row r="155" spans="2:2">
      <c r="B155" s="1137"/>
    </row>
    <row r="156" spans="2:2">
      <c r="B156" s="1137"/>
    </row>
    <row r="157" spans="2:2">
      <c r="B157" s="1137"/>
    </row>
    <row r="158" spans="2:2">
      <c r="B158" s="1137"/>
    </row>
    <row r="159" spans="2:2">
      <c r="B159" s="1137"/>
    </row>
    <row r="160" spans="2:2">
      <c r="B160" s="1137"/>
    </row>
    <row r="161" spans="2:2">
      <c r="B161" s="1137"/>
    </row>
    <row r="162" spans="2:2">
      <c r="B162" s="1137"/>
    </row>
  </sheetData>
  <phoneticPr fontId="26" type="noConversion"/>
  <pageMargins left="0.75" right="0.75" top="1" bottom="1" header="0.5" footer="0.5"/>
  <pageSetup orientation="portrait" r:id="rId1"/>
  <headerFooter alignWithMargins="0">
    <oddHeader>&amp;C&amp;"Arial,Bold"California State University
12 MONTH FACULTY SALARY SCHEDULE
Effective July 1, 2005</oddHeader>
    <oddFooter>&amp;L&amp;8fa:faculty salary schedules for unit 3 faculty 1995 to 2005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34"/>
  <sheetViews>
    <sheetView workbookViewId="0">
      <selection activeCell="N29" sqref="N29"/>
    </sheetView>
  </sheetViews>
  <sheetFormatPr defaultRowHeight="12.75"/>
  <cols>
    <col min="1" max="1" width="9.7109375" style="1170" customWidth="1"/>
    <col min="2" max="2" width="14.8554687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2" s="1136" customFormat="1" ht="28.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2" s="1137" customFormat="1">
      <c r="A2" s="1180" t="s">
        <v>166</v>
      </c>
      <c r="B2" s="1151"/>
      <c r="C2" s="1148"/>
      <c r="D2" s="1150" t="s">
        <v>176</v>
      </c>
      <c r="E2" s="1150"/>
      <c r="F2" s="1149"/>
      <c r="G2" s="1150"/>
      <c r="H2" s="1150"/>
      <c r="I2" s="1149"/>
      <c r="J2" s="1150"/>
      <c r="K2" s="1152"/>
    </row>
    <row r="3" spans="1:182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62"/>
      <c r="J3" s="1183" t="s">
        <v>171</v>
      </c>
      <c r="K3" s="1184"/>
    </row>
    <row r="4" spans="1:182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2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  <c r="FZ5" s="1138"/>
    </row>
    <row r="6" spans="1:182">
      <c r="A6" s="1169">
        <v>2482</v>
      </c>
      <c r="B6" s="1157" t="s">
        <v>155</v>
      </c>
      <c r="C6" s="1140"/>
      <c r="D6" s="1153">
        <v>3763</v>
      </c>
      <c r="E6" s="1142">
        <v>45156</v>
      </c>
      <c r="F6" s="1146"/>
      <c r="G6" s="1141">
        <v>4744</v>
      </c>
      <c r="H6" s="1153">
        <v>56928</v>
      </c>
      <c r="I6" s="1146"/>
      <c r="J6" s="1153">
        <v>7645</v>
      </c>
      <c r="K6" s="1142">
        <v>91740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  <c r="FZ6" s="1138"/>
    </row>
    <row r="7" spans="1:182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  <c r="FZ7" s="1138"/>
    </row>
    <row r="8" spans="1:182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2">
      <c r="A9" s="1169" t="s">
        <v>4</v>
      </c>
      <c r="B9" s="1157"/>
      <c r="C9" s="1140"/>
      <c r="D9" s="1153"/>
      <c r="E9" s="1142"/>
      <c r="F9" s="1146"/>
      <c r="G9" s="1141"/>
      <c r="H9" s="1153"/>
      <c r="I9" s="1146"/>
      <c r="J9" s="1153"/>
      <c r="K9" s="1142"/>
      <c r="L9" s="1138"/>
      <c r="M9" s="1138"/>
      <c r="N9" s="1138"/>
      <c r="O9" s="1138"/>
      <c r="P9" s="1138"/>
      <c r="Q9" s="1138"/>
      <c r="R9" s="1138"/>
      <c r="S9" s="1138"/>
      <c r="T9" s="1138"/>
      <c r="U9" s="1138"/>
      <c r="V9" s="1138"/>
      <c r="W9" s="1138"/>
      <c r="X9" s="1138"/>
      <c r="Y9" s="1138"/>
      <c r="Z9" s="1138"/>
      <c r="AA9" s="1138"/>
      <c r="AB9" s="1138"/>
      <c r="AC9" s="1138"/>
      <c r="AD9" s="1138"/>
      <c r="AE9" s="1138"/>
      <c r="AF9" s="1138"/>
      <c r="AG9" s="1138"/>
      <c r="AH9" s="1138"/>
      <c r="AI9" s="1138"/>
      <c r="AJ9" s="1138"/>
      <c r="AK9" s="1138"/>
      <c r="AL9" s="1138"/>
      <c r="AM9" s="1138"/>
      <c r="AN9" s="1138"/>
      <c r="AO9" s="1138"/>
      <c r="AP9" s="1138"/>
      <c r="AQ9" s="1138"/>
      <c r="AR9" s="1138"/>
      <c r="AS9" s="1138"/>
      <c r="AT9" s="1138"/>
      <c r="AU9" s="1138"/>
      <c r="AV9" s="1138"/>
      <c r="AW9" s="1138"/>
      <c r="AX9" s="1138"/>
      <c r="AY9" s="1138"/>
      <c r="AZ9" s="1138"/>
      <c r="BA9" s="1138"/>
      <c r="BB9" s="1138"/>
      <c r="BC9" s="1138"/>
      <c r="BD9" s="1138"/>
      <c r="BE9" s="1138"/>
      <c r="BF9" s="1138"/>
      <c r="BG9" s="1138"/>
      <c r="BH9" s="1138"/>
      <c r="BI9" s="1138"/>
      <c r="BJ9" s="1138"/>
      <c r="BK9" s="1138"/>
      <c r="BL9" s="1138"/>
      <c r="BM9" s="1138"/>
      <c r="BN9" s="1138"/>
      <c r="BO9" s="1138"/>
      <c r="BP9" s="1138"/>
      <c r="BQ9" s="1138"/>
      <c r="BR9" s="1138"/>
      <c r="BS9" s="1138"/>
      <c r="BT9" s="1138"/>
      <c r="BU9" s="1138"/>
      <c r="BV9" s="1138"/>
      <c r="BW9" s="1138"/>
      <c r="BX9" s="1138"/>
      <c r="BY9" s="1138"/>
      <c r="BZ9" s="1138"/>
      <c r="CA9" s="1138"/>
      <c r="CB9" s="1138"/>
      <c r="CC9" s="1138"/>
      <c r="CD9" s="1138"/>
      <c r="CE9" s="1138"/>
      <c r="CF9" s="1138"/>
      <c r="CG9" s="1138"/>
      <c r="CH9" s="1138"/>
      <c r="CI9" s="1138"/>
      <c r="CJ9" s="1138"/>
      <c r="CK9" s="1138"/>
      <c r="CL9" s="1138"/>
      <c r="CM9" s="1138"/>
      <c r="CN9" s="1138"/>
      <c r="CO9" s="1138"/>
      <c r="CP9" s="1138"/>
      <c r="CQ9" s="1138"/>
      <c r="CR9" s="1138"/>
      <c r="CS9" s="1138"/>
      <c r="CT9" s="1138"/>
      <c r="CU9" s="1138"/>
      <c r="CV9" s="1138"/>
      <c r="CW9" s="1138"/>
      <c r="CX9" s="1138"/>
      <c r="CY9" s="1138"/>
      <c r="CZ9" s="1138"/>
      <c r="DA9" s="1138"/>
      <c r="DB9" s="1138"/>
      <c r="DC9" s="1138"/>
      <c r="DD9" s="1138"/>
      <c r="DE9" s="1138"/>
      <c r="DF9" s="1138"/>
      <c r="DG9" s="1138"/>
      <c r="DH9" s="1138"/>
      <c r="DI9" s="1138"/>
      <c r="DJ9" s="1138"/>
      <c r="DK9" s="1138"/>
      <c r="DL9" s="1138"/>
      <c r="DM9" s="1138"/>
      <c r="DN9" s="1138"/>
      <c r="DO9" s="1138"/>
      <c r="DP9" s="1138"/>
      <c r="DQ9" s="1138"/>
      <c r="DR9" s="1138"/>
      <c r="DS9" s="1138"/>
      <c r="DT9" s="1138"/>
      <c r="DU9" s="1138"/>
      <c r="DV9" s="1138"/>
      <c r="DW9" s="1138"/>
      <c r="DX9" s="1138"/>
      <c r="DY9" s="1138"/>
      <c r="DZ9" s="1138"/>
      <c r="EA9" s="1138"/>
      <c r="EB9" s="1138"/>
      <c r="EC9" s="1138"/>
      <c r="ED9" s="1138"/>
      <c r="EE9" s="1138"/>
      <c r="EF9" s="1138"/>
      <c r="EG9" s="1138"/>
      <c r="EH9" s="1138"/>
      <c r="EI9" s="1138"/>
      <c r="EJ9" s="1138"/>
      <c r="EK9" s="1138"/>
      <c r="EL9" s="1138"/>
      <c r="EM9" s="1138"/>
      <c r="EN9" s="1138"/>
      <c r="EO9" s="1138"/>
      <c r="EP9" s="1138"/>
      <c r="EQ9" s="1138"/>
      <c r="ER9" s="1138"/>
      <c r="ES9" s="1138"/>
      <c r="ET9" s="1138"/>
      <c r="EU9" s="1138"/>
      <c r="EV9" s="1138"/>
      <c r="EW9" s="1138"/>
      <c r="EX9" s="1138"/>
      <c r="EY9" s="1138"/>
      <c r="EZ9" s="1138"/>
      <c r="FA9" s="1138"/>
      <c r="FB9" s="1138"/>
      <c r="FC9" s="1138"/>
      <c r="FD9" s="1138"/>
      <c r="FE9" s="1138"/>
      <c r="FF9" s="1138"/>
      <c r="FG9" s="1138"/>
      <c r="FH9" s="1138"/>
      <c r="FI9" s="1138"/>
      <c r="FJ9" s="1138"/>
      <c r="FK9" s="1138"/>
      <c r="FL9" s="1138"/>
      <c r="FM9" s="1138"/>
      <c r="FN9" s="1138"/>
      <c r="FO9" s="1138"/>
      <c r="FP9" s="1138"/>
      <c r="FQ9" s="1138"/>
      <c r="FR9" s="1138"/>
      <c r="FS9" s="1138"/>
      <c r="FT9" s="1138"/>
      <c r="FU9" s="1138"/>
      <c r="FV9" s="1138"/>
      <c r="FW9" s="1138"/>
      <c r="FX9" s="1138"/>
      <c r="FY9" s="1138"/>
      <c r="FZ9" s="1138"/>
    </row>
    <row r="10" spans="1:182">
      <c r="A10" s="1169">
        <v>2482</v>
      </c>
      <c r="B10" s="1157" t="s">
        <v>156</v>
      </c>
      <c r="C10" s="1140"/>
      <c r="D10" s="1153">
        <v>4321</v>
      </c>
      <c r="E10" s="1142">
        <v>51852</v>
      </c>
      <c r="F10" s="1146"/>
      <c r="G10" s="1141">
        <v>5998</v>
      </c>
      <c r="H10" s="1153">
        <v>71976</v>
      </c>
      <c r="I10" s="1146"/>
      <c r="J10" s="1153">
        <v>8397</v>
      </c>
      <c r="K10" s="1142">
        <v>100764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  <c r="FZ10" s="1138"/>
    </row>
    <row r="11" spans="1:182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81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  <c r="FZ11" s="1138"/>
    </row>
    <row r="12" spans="1:182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2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</row>
    <row r="14" spans="1:182">
      <c r="A14" s="1169">
        <v>2482</v>
      </c>
      <c r="B14" s="1157" t="s">
        <v>163</v>
      </c>
      <c r="C14" s="1140"/>
      <c r="D14" s="1153">
        <v>5460</v>
      </c>
      <c r="E14" s="1142">
        <v>65520</v>
      </c>
      <c r="F14" s="1146"/>
      <c r="G14" s="1141">
        <v>6589</v>
      </c>
      <c r="H14" s="1153">
        <v>79068</v>
      </c>
      <c r="I14" s="1146"/>
      <c r="J14" s="1153">
        <v>8800</v>
      </c>
      <c r="K14" s="1142">
        <v>105600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</row>
    <row r="15" spans="1:182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  <c r="FZ15" s="1138"/>
    </row>
    <row r="16" spans="1:182">
      <c r="B16" s="1137"/>
    </row>
    <row r="17" spans="1:11">
      <c r="A17" s="1170" t="s">
        <v>174</v>
      </c>
      <c r="B17" s="1137"/>
    </row>
    <row r="18" spans="1:11">
      <c r="A18" s="1170" t="s">
        <v>173</v>
      </c>
      <c r="B18" s="1137"/>
    </row>
    <row r="19" spans="1:11">
      <c r="A19" s="1177" t="s">
        <v>169</v>
      </c>
      <c r="B19" s="1137"/>
      <c r="K19" s="1135" t="s">
        <v>3</v>
      </c>
    </row>
    <row r="20" spans="1:11">
      <c r="A20" s="1170" t="s">
        <v>170</v>
      </c>
      <c r="B20" s="1137"/>
    </row>
    <row r="21" spans="1:11">
      <c r="A21" s="1174"/>
      <c r="B21" s="1137"/>
    </row>
    <row r="22" spans="1:11">
      <c r="A22" s="1170" t="s">
        <v>160</v>
      </c>
      <c r="B22" s="1137"/>
      <c r="J22" s="1175"/>
    </row>
    <row r="23" spans="1:11">
      <c r="A23" s="1170" t="s">
        <v>159</v>
      </c>
      <c r="B23" s="1137"/>
      <c r="J23" s="1176"/>
    </row>
    <row r="24" spans="1:11">
      <c r="A24" s="1173">
        <v>38643</v>
      </c>
      <c r="B24" s="1137"/>
    </row>
    <row r="25" spans="1:11">
      <c r="B25" s="1137"/>
    </row>
    <row r="26" spans="1:11">
      <c r="B26" s="1137"/>
    </row>
    <row r="27" spans="1:11">
      <c r="B27" s="1137"/>
    </row>
    <row r="28" spans="1:11">
      <c r="B28" s="1137"/>
    </row>
    <row r="29" spans="1:11">
      <c r="B29" s="1137"/>
    </row>
    <row r="30" spans="1:11">
      <c r="B30" s="1137"/>
    </row>
    <row r="31" spans="1:11">
      <c r="B31" s="1137"/>
    </row>
    <row r="32" spans="1:11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honeticPr fontId="26" type="noConversion"/>
  <pageMargins left="0.75" right="0.75" top="1" bottom="1" header="0.5" footer="0.5"/>
  <pageSetup orientation="portrait" r:id="rId1"/>
  <headerFooter alignWithMargins="0">
    <oddHeader>&amp;C&amp;"Arial,Bold"California State University
ACADEMIC YEAR CHAIR SALARY SCHEDULE
Effective July 1, 2005</oddHeader>
    <oddFooter>&amp;L&amp;8fa:faculty salary schedules for unit 3 faculty 1995 to 2005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34"/>
  <sheetViews>
    <sheetView workbookViewId="0">
      <selection sqref="A1:IV65536"/>
    </sheetView>
  </sheetViews>
  <sheetFormatPr defaultRowHeight="12.75"/>
  <cols>
    <col min="1" max="1" width="9.7109375" style="1170" customWidth="1"/>
    <col min="2" max="2" width="14.285156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2" s="1136" customFormat="1" ht="28.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2" s="1137" customFormat="1">
      <c r="A2" s="1180" t="s">
        <v>166</v>
      </c>
      <c r="B2" s="1151"/>
      <c r="C2" s="1148"/>
      <c r="D2" s="1150" t="s">
        <v>177</v>
      </c>
      <c r="E2" s="1150"/>
      <c r="F2" s="1149"/>
      <c r="G2" s="1150"/>
      <c r="H2" s="1150"/>
      <c r="I2" s="1149"/>
      <c r="J2" s="1150"/>
      <c r="K2" s="1152"/>
    </row>
    <row r="3" spans="1:182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2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2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  <c r="FZ5" s="1138"/>
    </row>
    <row r="6" spans="1:182">
      <c r="A6" s="1169">
        <v>2481</v>
      </c>
      <c r="B6" s="1157" t="s">
        <v>155</v>
      </c>
      <c r="C6" s="1140"/>
      <c r="D6" s="1153">
        <v>4321</v>
      </c>
      <c r="E6" s="1142">
        <v>51852</v>
      </c>
      <c r="F6" s="1146"/>
      <c r="G6" s="1141">
        <v>5460</v>
      </c>
      <c r="H6" s="1153">
        <v>65520</v>
      </c>
      <c r="I6" s="1146"/>
      <c r="J6" s="1153">
        <v>8800</v>
      </c>
      <c r="K6" s="1142">
        <v>105600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  <c r="FZ6" s="1138"/>
    </row>
    <row r="7" spans="1:182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  <c r="FZ7" s="1138"/>
    </row>
    <row r="8" spans="1:182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2" s="1138" customFormat="1">
      <c r="A9" s="1169" t="s">
        <v>4</v>
      </c>
      <c r="B9" s="1191"/>
      <c r="C9" s="1140"/>
      <c r="D9" s="1182"/>
      <c r="E9" s="1192"/>
      <c r="F9" s="1146"/>
      <c r="G9" s="1193"/>
      <c r="H9" s="1182"/>
      <c r="I9" s="1146"/>
      <c r="J9" s="1182"/>
      <c r="K9" s="1192"/>
    </row>
    <row r="10" spans="1:182" s="1138" customFormat="1">
      <c r="A10" s="1169">
        <v>2481</v>
      </c>
      <c r="B10" s="1191" t="s">
        <v>156</v>
      </c>
      <c r="C10" s="1140"/>
      <c r="D10" s="1182">
        <v>4969</v>
      </c>
      <c r="E10" s="1192">
        <v>59628</v>
      </c>
      <c r="F10" s="1146"/>
      <c r="G10" s="1193">
        <v>6912</v>
      </c>
      <c r="H10" s="1182">
        <v>82944</v>
      </c>
      <c r="I10" s="1146"/>
      <c r="J10" s="1182">
        <v>9667</v>
      </c>
      <c r="K10" s="1192">
        <v>116004</v>
      </c>
    </row>
    <row r="11" spans="1:182" s="1138" customFormat="1">
      <c r="A11" s="1169"/>
      <c r="B11" s="1191"/>
      <c r="C11" s="1140"/>
      <c r="D11" s="1182"/>
      <c r="E11" s="1192"/>
      <c r="F11" s="1146"/>
      <c r="G11" s="1193"/>
      <c r="H11" s="1182"/>
      <c r="I11" s="1146"/>
      <c r="J11" s="1182"/>
      <c r="K11" s="1192"/>
    </row>
    <row r="12" spans="1:182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2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</row>
    <row r="14" spans="1:182">
      <c r="A14" s="1169">
        <v>2481</v>
      </c>
      <c r="B14" s="1157" t="s">
        <v>163</v>
      </c>
      <c r="C14" s="1140"/>
      <c r="D14" s="1153">
        <v>6289</v>
      </c>
      <c r="E14" s="1142">
        <v>75468</v>
      </c>
      <c r="F14" s="1146"/>
      <c r="G14" s="1141">
        <v>7595</v>
      </c>
      <c r="H14" s="1153">
        <v>91140</v>
      </c>
      <c r="I14" s="1146"/>
      <c r="J14" s="1153">
        <v>10129</v>
      </c>
      <c r="K14" s="1142">
        <v>121548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</row>
    <row r="15" spans="1:182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  <c r="FZ15" s="1138"/>
    </row>
    <row r="16" spans="1:182">
      <c r="B16" s="1137"/>
    </row>
    <row r="17" spans="1:10">
      <c r="A17" s="1170" t="s">
        <v>174</v>
      </c>
      <c r="B17" s="1137"/>
    </row>
    <row r="18" spans="1:10">
      <c r="A18" s="1170" t="s">
        <v>173</v>
      </c>
      <c r="B18" s="1137"/>
    </row>
    <row r="19" spans="1:10">
      <c r="A19" s="1177" t="s">
        <v>169</v>
      </c>
      <c r="B19" s="1137"/>
    </row>
    <row r="20" spans="1:10">
      <c r="A20" s="1170" t="s">
        <v>170</v>
      </c>
      <c r="B20" s="1137"/>
    </row>
    <row r="21" spans="1:10">
      <c r="A21" s="1174"/>
      <c r="B21" s="1137"/>
    </row>
    <row r="22" spans="1:10">
      <c r="A22" s="1170" t="s">
        <v>160</v>
      </c>
      <c r="B22" s="1137"/>
      <c r="J22" s="1175"/>
    </row>
    <row r="23" spans="1:10">
      <c r="A23" s="1170" t="s">
        <v>159</v>
      </c>
      <c r="B23" s="1137"/>
      <c r="J23" s="1176"/>
    </row>
    <row r="24" spans="1:10">
      <c r="A24" s="1173">
        <v>38643</v>
      </c>
      <c r="B24" s="1137"/>
    </row>
    <row r="25" spans="1:10">
      <c r="B25" s="1137"/>
    </row>
    <row r="26" spans="1:10">
      <c r="B26" s="1137"/>
    </row>
    <row r="27" spans="1:10">
      <c r="B27" s="1137"/>
    </row>
    <row r="28" spans="1:10">
      <c r="B28" s="1137"/>
    </row>
    <row r="29" spans="1:10">
      <c r="B29" s="1137"/>
    </row>
    <row r="30" spans="1:10">
      <c r="B30" s="1137"/>
    </row>
    <row r="31" spans="1:10">
      <c r="B31" s="1137"/>
    </row>
    <row r="32" spans="1:10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honeticPr fontId="26" type="noConversion"/>
  <pageMargins left="0.75" right="0.75" top="1" bottom="1" header="0.5" footer="0.5"/>
  <pageSetup orientation="portrait" r:id="rId1"/>
  <headerFooter alignWithMargins="0">
    <oddHeader>&amp;C&amp;"Arial,Bold"California State University
12 MONTH CHAIR SALARY SCHEDULE
Effective July 1, 2005</oddHeader>
    <oddFooter>&amp;L&amp;8fa:faculty salary schedules for unit 3 faculty 1995 to 2005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opLeftCell="I1" workbookViewId="0">
      <pane ySplit="5" topLeftCell="A6" activePane="bottomLeft" state="frozen"/>
      <selection activeCell="I1" sqref="I1"/>
      <selection pane="bottomLeft" activeCell="Z30" sqref="Z30"/>
    </sheetView>
  </sheetViews>
  <sheetFormatPr defaultColWidth="9" defaultRowHeight="12" customHeight="1"/>
  <cols>
    <col min="1" max="1" width="8.28515625" style="53" hidden="1" customWidth="1"/>
    <col min="2" max="3" width="10.7109375" style="53" hidden="1" customWidth="1"/>
    <col min="4" max="4" width="10.7109375" style="104" hidden="1" customWidth="1"/>
    <col min="5" max="8" width="10.7109375" style="105" hidden="1" customWidth="1"/>
    <col min="9" max="9" width="3.7109375" style="108" customWidth="1"/>
    <col min="10" max="10" width="8.85546875" style="104" bestFit="1" customWidth="1"/>
    <col min="11" max="11" width="3.140625" style="106" customWidth="1"/>
    <col min="12" max="12" width="0.140625" style="53" customWidth="1"/>
    <col min="13" max="13" width="9.28515625" style="107" bestFit="1" customWidth="1"/>
    <col min="14" max="14" width="2.85546875" style="106" customWidth="1"/>
    <col min="15" max="15" width="9.7109375" style="106" bestFit="1" customWidth="1"/>
    <col min="16" max="16" width="3.140625" style="106" customWidth="1"/>
    <col min="17" max="17" width="9.28515625" style="106" bestFit="1" customWidth="1"/>
    <col min="18" max="18" width="3.140625" style="106" customWidth="1"/>
    <col min="19" max="19" width="9" style="108" customWidth="1"/>
    <col min="20" max="20" width="9.140625" style="107" bestFit="1" customWidth="1"/>
    <col min="21" max="21" width="3.140625" style="104" customWidth="1"/>
    <col min="22" max="22" width="0.140625" style="109" customWidth="1"/>
    <col min="23" max="23" width="10" style="107" bestFit="1" customWidth="1"/>
    <col min="24" max="24" width="9.140625" style="107" bestFit="1" customWidth="1"/>
    <col min="25" max="25" width="8" style="110" bestFit="1" customWidth="1"/>
    <col min="26" max="16384" width="9" style="53"/>
  </cols>
  <sheetData>
    <row r="1" spans="1:25" s="8" customFormat="1" ht="15" customHeight="1">
      <c r="A1" s="1"/>
      <c r="B1" s="2"/>
      <c r="C1" s="2"/>
      <c r="D1" s="3"/>
      <c r="E1" s="4"/>
      <c r="F1" s="4"/>
      <c r="G1" s="4"/>
      <c r="H1" s="4"/>
      <c r="I1" s="7"/>
      <c r="J1" s="6" t="s">
        <v>0</v>
      </c>
      <c r="K1" s="7"/>
      <c r="M1" s="6" t="s">
        <v>1</v>
      </c>
      <c r="N1" s="7"/>
      <c r="O1" s="1227" t="s">
        <v>2</v>
      </c>
      <c r="P1" s="1227"/>
      <c r="Q1" s="1228"/>
      <c r="R1" s="7" t="s">
        <v>3</v>
      </c>
      <c r="S1" s="1229" t="s">
        <v>4</v>
      </c>
      <c r="T1" s="1230"/>
      <c r="U1" s="9"/>
      <c r="W1" s="10" t="s">
        <v>5</v>
      </c>
      <c r="X1" s="11"/>
      <c r="Y1" s="5"/>
    </row>
    <row r="2" spans="1:25" s="17" customFormat="1" ht="12" customHeight="1">
      <c r="A2" s="12" t="s">
        <v>6</v>
      </c>
      <c r="B2" s="13" t="s">
        <v>7</v>
      </c>
      <c r="C2" s="13"/>
      <c r="D2" s="14"/>
      <c r="E2" s="15"/>
      <c r="F2" s="15"/>
      <c r="G2" s="15"/>
      <c r="H2" s="15"/>
      <c r="I2" s="16" t="s">
        <v>8</v>
      </c>
      <c r="J2" s="14" t="s">
        <v>9</v>
      </c>
      <c r="K2" s="16"/>
      <c r="M2" s="14" t="s">
        <v>10</v>
      </c>
      <c r="N2" s="16"/>
      <c r="O2" s="16"/>
      <c r="P2" s="16"/>
      <c r="Q2" s="16" t="s">
        <v>11</v>
      </c>
      <c r="R2" s="16"/>
      <c r="S2" s="18" t="s">
        <v>3</v>
      </c>
      <c r="T2" s="14" t="s">
        <v>12</v>
      </c>
      <c r="U2" s="19"/>
      <c r="W2" s="20"/>
      <c r="X2" s="14" t="s">
        <v>13</v>
      </c>
      <c r="Y2" s="21"/>
    </row>
    <row r="3" spans="1:25" s="17" customFormat="1" ht="12" customHeight="1">
      <c r="A3" s="12" t="s">
        <v>14</v>
      </c>
      <c r="B3" s="13" t="s">
        <v>14</v>
      </c>
      <c r="C3" s="13"/>
      <c r="D3" s="14"/>
      <c r="E3" s="15"/>
      <c r="F3" s="15"/>
      <c r="G3" s="15"/>
      <c r="H3" s="15"/>
      <c r="I3" s="22" t="s">
        <v>15</v>
      </c>
      <c r="J3" s="14"/>
      <c r="K3" s="21"/>
      <c r="M3" s="14" t="s">
        <v>16</v>
      </c>
      <c r="N3" s="16"/>
      <c r="O3" s="16" t="s">
        <v>3</v>
      </c>
      <c r="P3" s="21"/>
      <c r="Q3" s="16" t="s">
        <v>17</v>
      </c>
      <c r="R3" s="21"/>
      <c r="S3" s="16" t="s">
        <v>3</v>
      </c>
      <c r="T3" s="14" t="s">
        <v>18</v>
      </c>
      <c r="U3" s="19"/>
      <c r="W3" s="20" t="s">
        <v>3</v>
      </c>
      <c r="X3" s="14" t="s">
        <v>19</v>
      </c>
      <c r="Y3" s="16" t="s">
        <v>3</v>
      </c>
    </row>
    <row r="4" spans="1:25" s="17" customFormat="1" ht="12" customHeight="1">
      <c r="A4" s="23" t="s">
        <v>20</v>
      </c>
      <c r="B4" s="24" t="s">
        <v>20</v>
      </c>
      <c r="C4" s="24">
        <v>35612</v>
      </c>
      <c r="D4" s="25">
        <v>36039</v>
      </c>
      <c r="E4" s="26" t="s">
        <v>21</v>
      </c>
      <c r="F4" s="27">
        <v>36708</v>
      </c>
      <c r="G4" s="27">
        <v>37347</v>
      </c>
      <c r="H4" s="27">
        <v>37438</v>
      </c>
      <c r="I4" s="22" t="s">
        <v>22</v>
      </c>
      <c r="J4" s="14"/>
      <c r="K4" s="21"/>
      <c r="M4" s="14" t="s">
        <v>23</v>
      </c>
      <c r="N4" s="16"/>
      <c r="O4" s="16" t="s">
        <v>58</v>
      </c>
      <c r="P4" s="22"/>
      <c r="Q4" s="16" t="s">
        <v>121</v>
      </c>
      <c r="R4" s="21"/>
      <c r="S4" s="16" t="s">
        <v>25</v>
      </c>
      <c r="T4" s="14" t="s">
        <v>122</v>
      </c>
      <c r="U4" s="19"/>
      <c r="W4" s="20" t="s">
        <v>26</v>
      </c>
      <c r="X4" s="14" t="s">
        <v>123</v>
      </c>
      <c r="Y4" s="22" t="s">
        <v>27</v>
      </c>
    </row>
    <row r="5" spans="1:25" s="34" customFormat="1" ht="12" customHeight="1" thickBot="1">
      <c r="A5" s="28">
        <v>34881</v>
      </c>
      <c r="B5" s="29">
        <v>34881</v>
      </c>
      <c r="C5" s="30">
        <v>2.2100000000000002E-2</v>
      </c>
      <c r="D5" s="31">
        <v>0.03</v>
      </c>
      <c r="E5" s="31">
        <v>3.56E-2</v>
      </c>
      <c r="F5" s="31">
        <v>3.5999999999999997E-2</v>
      </c>
      <c r="G5" s="31">
        <v>0.02</v>
      </c>
      <c r="H5" s="31">
        <v>0.02</v>
      </c>
      <c r="I5" s="32" t="s">
        <v>28</v>
      </c>
      <c r="J5" s="33" t="s">
        <v>29</v>
      </c>
      <c r="K5" s="32"/>
      <c r="M5" s="33" t="s">
        <v>30</v>
      </c>
      <c r="N5" s="32"/>
      <c r="O5" s="35" t="s">
        <v>3</v>
      </c>
      <c r="P5" s="35"/>
      <c r="Q5" s="35" t="s">
        <v>31</v>
      </c>
      <c r="R5" s="32"/>
      <c r="S5" s="35"/>
      <c r="T5" s="33" t="s">
        <v>32</v>
      </c>
      <c r="U5" s="37"/>
      <c r="W5" s="38"/>
      <c r="X5" s="38" t="s">
        <v>33</v>
      </c>
      <c r="Y5" s="32" t="s">
        <v>7</v>
      </c>
    </row>
    <row r="6" spans="1:25" ht="12" customHeight="1">
      <c r="A6" s="39" t="s">
        <v>34</v>
      </c>
      <c r="B6" s="40">
        <v>2108</v>
      </c>
      <c r="C6" s="41">
        <v>2230</v>
      </c>
      <c r="D6" s="42">
        <f t="shared" ref="D6:D37" si="0">ROUND(C6*1.03,)</f>
        <v>2297</v>
      </c>
      <c r="E6" s="43">
        <f t="shared" ref="E6:E37" si="1">ROUND(1.0356*D6,0)</f>
        <v>2379</v>
      </c>
      <c r="F6" s="43">
        <f t="shared" ref="F6:F37" si="2">ROUND(E6*1.036,0)</f>
        <v>2465</v>
      </c>
      <c r="G6" s="43">
        <f t="shared" ref="G6:H25" si="3">ROUND(F6*1.02,0)</f>
        <v>2514</v>
      </c>
      <c r="H6" s="43">
        <f t="shared" si="3"/>
        <v>2564</v>
      </c>
      <c r="I6" s="48">
        <v>1</v>
      </c>
      <c r="J6" s="45">
        <f t="shared" ref="J6:J13" si="4">H6</f>
        <v>2564</v>
      </c>
      <c r="K6" s="44"/>
      <c r="L6" s="46"/>
      <c r="M6" s="47"/>
      <c r="N6" s="44"/>
      <c r="O6" s="44"/>
      <c r="P6" s="44"/>
      <c r="Q6" s="44"/>
      <c r="R6" s="44"/>
      <c r="S6" s="48"/>
      <c r="T6" s="47"/>
      <c r="U6" s="50"/>
      <c r="V6" s="49"/>
      <c r="W6" s="51"/>
      <c r="X6" s="51"/>
      <c r="Y6" s="52">
        <f t="shared" ref="Y6:Y37" si="5">12*H6</f>
        <v>30768</v>
      </c>
    </row>
    <row r="7" spans="1:25" ht="12" customHeight="1">
      <c r="A7" s="54"/>
      <c r="B7" s="40"/>
      <c r="C7" s="41">
        <v>2278</v>
      </c>
      <c r="D7" s="42">
        <f t="shared" si="0"/>
        <v>2346</v>
      </c>
      <c r="E7" s="43">
        <f t="shared" si="1"/>
        <v>2430</v>
      </c>
      <c r="F7" s="43">
        <f t="shared" si="2"/>
        <v>2517</v>
      </c>
      <c r="G7" s="43">
        <f t="shared" si="3"/>
        <v>2567</v>
      </c>
      <c r="H7" s="43">
        <f t="shared" si="3"/>
        <v>2618</v>
      </c>
      <c r="I7" s="48">
        <v>2</v>
      </c>
      <c r="J7" s="55">
        <f t="shared" si="4"/>
        <v>2618</v>
      </c>
      <c r="K7" s="44"/>
      <c r="L7" s="46"/>
      <c r="M7" s="47"/>
      <c r="N7" s="44"/>
      <c r="O7" s="44"/>
      <c r="P7" s="44"/>
      <c r="Q7" s="44"/>
      <c r="R7" s="44"/>
      <c r="S7" s="48"/>
      <c r="T7" s="47"/>
      <c r="U7" s="50"/>
      <c r="V7" s="49"/>
      <c r="W7" s="51"/>
      <c r="X7" s="51"/>
      <c r="Y7" s="52">
        <f t="shared" si="5"/>
        <v>31416</v>
      </c>
    </row>
    <row r="8" spans="1:25" ht="12" customHeight="1">
      <c r="A8" s="39" t="s">
        <v>35</v>
      </c>
      <c r="B8" s="40">
        <v>2197</v>
      </c>
      <c r="C8" s="41">
        <v>2324</v>
      </c>
      <c r="D8" s="42">
        <f t="shared" si="0"/>
        <v>2394</v>
      </c>
      <c r="E8" s="43">
        <f t="shared" si="1"/>
        <v>2479</v>
      </c>
      <c r="F8" s="43">
        <f t="shared" si="2"/>
        <v>2568</v>
      </c>
      <c r="G8" s="43">
        <f t="shared" si="3"/>
        <v>2619</v>
      </c>
      <c r="H8" s="43">
        <f t="shared" si="3"/>
        <v>2671</v>
      </c>
      <c r="I8" s="48">
        <v>3</v>
      </c>
      <c r="J8" s="55">
        <f t="shared" si="4"/>
        <v>2671</v>
      </c>
      <c r="K8" s="44"/>
      <c r="L8" s="46"/>
      <c r="M8" s="47"/>
      <c r="N8" s="44"/>
      <c r="O8" s="44"/>
      <c r="P8" s="44"/>
      <c r="Q8" s="44"/>
      <c r="R8" s="44"/>
      <c r="S8" s="48"/>
      <c r="T8" s="47"/>
      <c r="U8" s="50"/>
      <c r="V8" s="49"/>
      <c r="W8" s="51"/>
      <c r="X8" s="51"/>
      <c r="Y8" s="52">
        <f t="shared" si="5"/>
        <v>32052</v>
      </c>
    </row>
    <row r="9" spans="1:25" ht="12" customHeight="1">
      <c r="A9" s="54"/>
      <c r="B9" s="40"/>
      <c r="C9" s="41">
        <v>2375</v>
      </c>
      <c r="D9" s="42">
        <f t="shared" si="0"/>
        <v>2446</v>
      </c>
      <c r="E9" s="43">
        <f t="shared" si="1"/>
        <v>2533</v>
      </c>
      <c r="F9" s="43">
        <f t="shared" si="2"/>
        <v>2624</v>
      </c>
      <c r="G9" s="43">
        <f t="shared" si="3"/>
        <v>2676</v>
      </c>
      <c r="H9" s="43">
        <f t="shared" si="3"/>
        <v>2730</v>
      </c>
      <c r="I9" s="48">
        <v>4</v>
      </c>
      <c r="J9" s="55">
        <f t="shared" si="4"/>
        <v>2730</v>
      </c>
      <c r="K9" s="44"/>
      <c r="L9" s="46"/>
      <c r="M9" s="47"/>
      <c r="N9" s="44"/>
      <c r="O9" s="44"/>
      <c r="P9" s="44"/>
      <c r="Q9" s="44"/>
      <c r="R9" s="44"/>
      <c r="S9" s="48"/>
      <c r="T9" s="47"/>
      <c r="U9" s="50"/>
      <c r="V9" s="49"/>
      <c r="W9" s="51"/>
      <c r="X9" s="51"/>
      <c r="Y9" s="52">
        <f t="shared" si="5"/>
        <v>32760</v>
      </c>
    </row>
    <row r="10" spans="1:25" ht="12" customHeight="1">
      <c r="A10" s="39" t="s">
        <v>36</v>
      </c>
      <c r="B10" s="40">
        <v>2292</v>
      </c>
      <c r="C10" s="41">
        <v>2426</v>
      </c>
      <c r="D10" s="42">
        <f t="shared" si="0"/>
        <v>2499</v>
      </c>
      <c r="E10" s="43">
        <f t="shared" si="1"/>
        <v>2588</v>
      </c>
      <c r="F10" s="43">
        <f t="shared" si="2"/>
        <v>2681</v>
      </c>
      <c r="G10" s="43">
        <f t="shared" si="3"/>
        <v>2735</v>
      </c>
      <c r="H10" s="43">
        <f t="shared" si="3"/>
        <v>2790</v>
      </c>
      <c r="I10" s="48">
        <v>5</v>
      </c>
      <c r="J10" s="45">
        <f t="shared" si="4"/>
        <v>2790</v>
      </c>
      <c r="K10" s="44"/>
      <c r="L10" s="46"/>
      <c r="M10" s="47"/>
      <c r="N10" s="44"/>
      <c r="O10" s="44"/>
      <c r="P10" s="44"/>
      <c r="Q10" s="56" t="s">
        <v>3</v>
      </c>
      <c r="R10" s="44"/>
      <c r="S10" s="48"/>
      <c r="T10" s="47"/>
      <c r="U10" s="50"/>
      <c r="V10" s="49"/>
      <c r="W10" s="51"/>
      <c r="X10" s="51"/>
      <c r="Y10" s="52">
        <f t="shared" si="5"/>
        <v>33480</v>
      </c>
    </row>
    <row r="11" spans="1:25" ht="12" customHeight="1">
      <c r="A11" s="54"/>
      <c r="B11" s="40"/>
      <c r="C11" s="41">
        <v>2478</v>
      </c>
      <c r="D11" s="42">
        <f t="shared" si="0"/>
        <v>2552</v>
      </c>
      <c r="E11" s="43">
        <f t="shared" si="1"/>
        <v>2643</v>
      </c>
      <c r="F11" s="43">
        <f t="shared" si="2"/>
        <v>2738</v>
      </c>
      <c r="G11" s="43">
        <f t="shared" si="3"/>
        <v>2793</v>
      </c>
      <c r="H11" s="43">
        <f t="shared" si="3"/>
        <v>2849</v>
      </c>
      <c r="I11" s="704">
        <v>6</v>
      </c>
      <c r="J11" s="58">
        <f t="shared" si="4"/>
        <v>2849</v>
      </c>
      <c r="K11" s="44"/>
      <c r="L11" s="46"/>
      <c r="M11" s="47"/>
      <c r="N11" s="44"/>
      <c r="O11" s="44"/>
      <c r="P11" s="44"/>
      <c r="Q11" s="44"/>
      <c r="R11" s="44"/>
      <c r="S11" s="48"/>
      <c r="T11" s="47"/>
      <c r="U11" s="50"/>
      <c r="V11" s="49"/>
      <c r="W11" s="47"/>
      <c r="X11" s="47"/>
      <c r="Y11" s="52">
        <f t="shared" si="5"/>
        <v>34188</v>
      </c>
    </row>
    <row r="12" spans="1:25" ht="12" customHeight="1">
      <c r="A12" s="54"/>
      <c r="B12" s="40"/>
      <c r="C12" s="41">
        <v>2530</v>
      </c>
      <c r="D12" s="42">
        <f t="shared" si="0"/>
        <v>2606</v>
      </c>
      <c r="E12" s="43">
        <f t="shared" si="1"/>
        <v>2699</v>
      </c>
      <c r="F12" s="43">
        <f t="shared" si="2"/>
        <v>2796</v>
      </c>
      <c r="G12" s="43">
        <f t="shared" si="3"/>
        <v>2852</v>
      </c>
      <c r="H12" s="43">
        <f t="shared" si="3"/>
        <v>2909</v>
      </c>
      <c r="I12" s="704">
        <v>7</v>
      </c>
      <c r="J12" s="58">
        <f t="shared" si="4"/>
        <v>2909</v>
      </c>
      <c r="K12" s="44"/>
      <c r="L12" s="46"/>
      <c r="M12" s="47"/>
      <c r="N12" s="44"/>
      <c r="O12" s="44"/>
      <c r="P12" s="44"/>
      <c r="Q12" s="44"/>
      <c r="R12" s="44"/>
      <c r="S12" s="48"/>
      <c r="T12" s="47"/>
      <c r="U12" s="50"/>
      <c r="V12" s="49"/>
      <c r="W12" s="47"/>
      <c r="X12" s="47"/>
      <c r="Y12" s="52">
        <f t="shared" si="5"/>
        <v>34908</v>
      </c>
    </row>
    <row r="13" spans="1:25" ht="12" customHeight="1">
      <c r="A13" s="54"/>
      <c r="B13" s="40"/>
      <c r="C13" s="41">
        <v>2585</v>
      </c>
      <c r="D13" s="42">
        <f t="shared" si="0"/>
        <v>2663</v>
      </c>
      <c r="E13" s="43">
        <f t="shared" si="1"/>
        <v>2758</v>
      </c>
      <c r="F13" s="43">
        <f t="shared" si="2"/>
        <v>2857</v>
      </c>
      <c r="G13" s="43">
        <f t="shared" si="3"/>
        <v>2914</v>
      </c>
      <c r="H13" s="43">
        <f t="shared" si="3"/>
        <v>2972</v>
      </c>
      <c r="I13" s="704">
        <v>8</v>
      </c>
      <c r="J13" s="59">
        <f t="shared" si="4"/>
        <v>2972</v>
      </c>
      <c r="K13" s="44"/>
      <c r="L13" s="46"/>
      <c r="M13" s="47"/>
      <c r="N13" s="44"/>
      <c r="O13" s="44"/>
      <c r="P13" s="44"/>
      <c r="Q13" s="44"/>
      <c r="R13" s="44"/>
      <c r="S13" s="48"/>
      <c r="T13" s="47"/>
      <c r="U13" s="50"/>
      <c r="V13" s="49"/>
      <c r="W13" s="47"/>
      <c r="X13" s="47"/>
      <c r="Y13" s="52">
        <f t="shared" si="5"/>
        <v>35664</v>
      </c>
    </row>
    <row r="14" spans="1:25" ht="12" customHeight="1">
      <c r="A14" s="39" t="s">
        <v>37</v>
      </c>
      <c r="B14" s="40">
        <v>2495</v>
      </c>
      <c r="C14" s="41">
        <v>2640</v>
      </c>
      <c r="D14" s="42">
        <f t="shared" si="0"/>
        <v>2719</v>
      </c>
      <c r="E14" s="43">
        <f t="shared" si="1"/>
        <v>2816</v>
      </c>
      <c r="F14" s="43">
        <f t="shared" si="2"/>
        <v>2917</v>
      </c>
      <c r="G14" s="43">
        <f t="shared" si="3"/>
        <v>2975</v>
      </c>
      <c r="H14" s="43">
        <f t="shared" si="3"/>
        <v>3035</v>
      </c>
      <c r="I14" s="48"/>
      <c r="J14" s="50"/>
      <c r="K14" s="44">
        <v>1</v>
      </c>
      <c r="L14" s="60">
        <v>2525</v>
      </c>
      <c r="M14" s="61">
        <f t="shared" ref="M14:M27" si="6">H14</f>
        <v>3035</v>
      </c>
      <c r="N14" s="44"/>
      <c r="O14" s="44"/>
      <c r="P14" s="44"/>
      <c r="Q14" s="44"/>
      <c r="R14" s="44"/>
      <c r="S14" s="48"/>
      <c r="T14" s="47"/>
      <c r="U14" s="50"/>
      <c r="V14" s="49"/>
      <c r="W14" s="51"/>
      <c r="X14" s="51"/>
      <c r="Y14" s="52">
        <f t="shared" si="5"/>
        <v>36420</v>
      </c>
    </row>
    <row r="15" spans="1:25" ht="12" customHeight="1">
      <c r="A15" s="54"/>
      <c r="B15" s="40"/>
      <c r="C15" s="41">
        <v>2699</v>
      </c>
      <c r="D15" s="42">
        <f t="shared" si="0"/>
        <v>2780</v>
      </c>
      <c r="E15" s="43">
        <f t="shared" si="1"/>
        <v>2879</v>
      </c>
      <c r="F15" s="43">
        <f t="shared" si="2"/>
        <v>2983</v>
      </c>
      <c r="G15" s="43">
        <f t="shared" si="3"/>
        <v>3043</v>
      </c>
      <c r="H15" s="43">
        <f t="shared" si="3"/>
        <v>3104</v>
      </c>
      <c r="I15" s="48"/>
      <c r="J15" s="50"/>
      <c r="K15" s="44">
        <v>2</v>
      </c>
      <c r="L15" s="60">
        <v>2581</v>
      </c>
      <c r="M15" s="62">
        <f t="shared" si="6"/>
        <v>3104</v>
      </c>
      <c r="N15" s="44"/>
      <c r="O15" s="44"/>
      <c r="P15" s="44"/>
      <c r="Q15" s="44"/>
      <c r="R15" s="44"/>
      <c r="S15" s="48"/>
      <c r="T15" s="47"/>
      <c r="U15" s="50"/>
      <c r="V15" s="49"/>
      <c r="W15" s="51"/>
      <c r="X15" s="51"/>
      <c r="Y15" s="52">
        <f t="shared" si="5"/>
        <v>37248</v>
      </c>
    </row>
    <row r="16" spans="1:25" ht="12" customHeight="1">
      <c r="A16" s="39" t="s">
        <v>38</v>
      </c>
      <c r="B16" s="40">
        <v>2605</v>
      </c>
      <c r="C16" s="41">
        <v>2757</v>
      </c>
      <c r="D16" s="42">
        <f t="shared" si="0"/>
        <v>2840</v>
      </c>
      <c r="E16" s="43">
        <f t="shared" si="1"/>
        <v>2941</v>
      </c>
      <c r="F16" s="43">
        <f t="shared" si="2"/>
        <v>3047</v>
      </c>
      <c r="G16" s="43">
        <f t="shared" si="3"/>
        <v>3108</v>
      </c>
      <c r="H16" s="43">
        <f t="shared" si="3"/>
        <v>3170</v>
      </c>
      <c r="I16" s="48"/>
      <c r="J16" s="50"/>
      <c r="K16" s="44">
        <v>3</v>
      </c>
      <c r="L16" s="60">
        <v>2636</v>
      </c>
      <c r="M16" s="62">
        <f t="shared" si="6"/>
        <v>3170</v>
      </c>
      <c r="N16" s="44"/>
      <c r="O16" s="44"/>
      <c r="P16" s="44"/>
      <c r="Q16" s="44"/>
      <c r="R16" s="44"/>
      <c r="S16" s="48"/>
      <c r="T16" s="47"/>
      <c r="U16" s="50"/>
      <c r="V16" s="49"/>
      <c r="W16" s="51"/>
      <c r="X16" s="51"/>
      <c r="Y16" s="52">
        <f t="shared" si="5"/>
        <v>38040</v>
      </c>
    </row>
    <row r="17" spans="1:25" ht="12" customHeight="1">
      <c r="A17" s="54"/>
      <c r="B17" s="40"/>
      <c r="C17" s="41">
        <v>2821</v>
      </c>
      <c r="D17" s="42">
        <f t="shared" si="0"/>
        <v>2906</v>
      </c>
      <c r="E17" s="43">
        <f t="shared" si="1"/>
        <v>3009</v>
      </c>
      <c r="F17" s="43">
        <f t="shared" si="2"/>
        <v>3117</v>
      </c>
      <c r="G17" s="43">
        <f t="shared" si="3"/>
        <v>3179</v>
      </c>
      <c r="H17" s="43">
        <f t="shared" si="3"/>
        <v>3243</v>
      </c>
      <c r="I17" s="48"/>
      <c r="J17" s="50"/>
      <c r="K17" s="44">
        <v>4</v>
      </c>
      <c r="L17" s="60">
        <v>2698</v>
      </c>
      <c r="M17" s="62">
        <f t="shared" si="6"/>
        <v>3243</v>
      </c>
      <c r="N17" s="44"/>
      <c r="O17" s="44"/>
      <c r="P17" s="44"/>
      <c r="Q17" s="44"/>
      <c r="R17" s="44"/>
      <c r="S17" s="48"/>
      <c r="T17" s="47"/>
      <c r="U17" s="50"/>
      <c r="V17" s="49"/>
      <c r="W17" s="51"/>
      <c r="X17" s="51"/>
      <c r="Y17" s="52">
        <f t="shared" si="5"/>
        <v>38916</v>
      </c>
    </row>
    <row r="18" spans="1:25" ht="12" customHeight="1">
      <c r="A18" s="39" t="s">
        <v>39</v>
      </c>
      <c r="B18" s="40">
        <v>2726</v>
      </c>
      <c r="C18" s="41">
        <v>2885</v>
      </c>
      <c r="D18" s="42">
        <f t="shared" si="0"/>
        <v>2972</v>
      </c>
      <c r="E18" s="43">
        <f t="shared" si="1"/>
        <v>3078</v>
      </c>
      <c r="F18" s="43">
        <f t="shared" si="2"/>
        <v>3189</v>
      </c>
      <c r="G18" s="43">
        <f t="shared" si="3"/>
        <v>3253</v>
      </c>
      <c r="H18" s="43">
        <f t="shared" si="3"/>
        <v>3318</v>
      </c>
      <c r="I18" s="48"/>
      <c r="J18" s="50"/>
      <c r="K18" s="44">
        <v>5</v>
      </c>
      <c r="L18" s="60">
        <v>2759</v>
      </c>
      <c r="M18" s="62">
        <f t="shared" si="6"/>
        <v>3318</v>
      </c>
      <c r="N18" s="63">
        <v>1</v>
      </c>
      <c r="O18" s="64">
        <f t="shared" ref="O18:O45" si="7">H18</f>
        <v>3318</v>
      </c>
      <c r="P18" s="44"/>
      <c r="Q18" s="44"/>
      <c r="R18" s="44"/>
      <c r="S18" s="48"/>
      <c r="T18" s="47"/>
      <c r="U18" s="50"/>
      <c r="V18" s="49"/>
      <c r="W18" s="51"/>
      <c r="X18" s="51"/>
      <c r="Y18" s="52">
        <f t="shared" si="5"/>
        <v>39816</v>
      </c>
    </row>
    <row r="19" spans="1:25" ht="12" customHeight="1">
      <c r="A19" s="54"/>
      <c r="B19" s="40"/>
      <c r="C19" s="41">
        <v>2952</v>
      </c>
      <c r="D19" s="42">
        <f t="shared" si="0"/>
        <v>3041</v>
      </c>
      <c r="E19" s="43">
        <f t="shared" si="1"/>
        <v>3149</v>
      </c>
      <c r="F19" s="43">
        <f t="shared" si="2"/>
        <v>3262</v>
      </c>
      <c r="G19" s="43">
        <f t="shared" si="3"/>
        <v>3327</v>
      </c>
      <c r="H19" s="43">
        <f t="shared" si="3"/>
        <v>3394</v>
      </c>
      <c r="I19" s="48"/>
      <c r="J19" s="50"/>
      <c r="K19" s="44">
        <v>6</v>
      </c>
      <c r="L19" s="60">
        <v>2823</v>
      </c>
      <c r="M19" s="62">
        <f t="shared" si="6"/>
        <v>3394</v>
      </c>
      <c r="N19" s="63">
        <v>2</v>
      </c>
      <c r="O19" s="65">
        <f t="shared" si="7"/>
        <v>3394</v>
      </c>
      <c r="P19" s="44"/>
      <c r="Q19" s="44"/>
      <c r="R19" s="44"/>
      <c r="S19" s="48"/>
      <c r="T19" s="47"/>
      <c r="U19" s="50"/>
      <c r="V19" s="49"/>
      <c r="W19" s="51"/>
      <c r="X19" s="51"/>
      <c r="Y19" s="52">
        <f t="shared" si="5"/>
        <v>40728</v>
      </c>
    </row>
    <row r="20" spans="1:25" ht="12" customHeight="1">
      <c r="A20" s="39" t="s">
        <v>40</v>
      </c>
      <c r="B20" s="40">
        <v>2853</v>
      </c>
      <c r="C20" s="41">
        <v>3019</v>
      </c>
      <c r="D20" s="42">
        <f t="shared" si="0"/>
        <v>3110</v>
      </c>
      <c r="E20" s="43">
        <f t="shared" si="1"/>
        <v>3221</v>
      </c>
      <c r="F20" s="43">
        <f t="shared" si="2"/>
        <v>3337</v>
      </c>
      <c r="G20" s="43">
        <f t="shared" si="3"/>
        <v>3404</v>
      </c>
      <c r="H20" s="43">
        <f t="shared" si="3"/>
        <v>3472</v>
      </c>
      <c r="I20" s="48"/>
      <c r="J20" s="50"/>
      <c r="K20" s="44">
        <v>7</v>
      </c>
      <c r="L20" s="60">
        <v>2887</v>
      </c>
      <c r="M20" s="62">
        <f t="shared" si="6"/>
        <v>3472</v>
      </c>
      <c r="N20" s="63">
        <v>3</v>
      </c>
      <c r="O20" s="65">
        <f t="shared" si="7"/>
        <v>3472</v>
      </c>
      <c r="P20" s="44"/>
      <c r="Q20" s="44"/>
      <c r="R20" s="44"/>
      <c r="S20" s="48"/>
      <c r="T20" s="47"/>
      <c r="U20" s="50"/>
      <c r="V20" s="49"/>
      <c r="W20" s="51"/>
      <c r="X20" s="51"/>
      <c r="Y20" s="52">
        <f t="shared" si="5"/>
        <v>41664</v>
      </c>
    </row>
    <row r="21" spans="1:25" ht="12" customHeight="1">
      <c r="A21" s="54"/>
      <c r="B21" s="40"/>
      <c r="C21" s="41">
        <v>3091</v>
      </c>
      <c r="D21" s="42">
        <f t="shared" si="0"/>
        <v>3184</v>
      </c>
      <c r="E21" s="43">
        <f t="shared" si="1"/>
        <v>3297</v>
      </c>
      <c r="F21" s="43">
        <f t="shared" si="2"/>
        <v>3416</v>
      </c>
      <c r="G21" s="43">
        <f t="shared" si="3"/>
        <v>3484</v>
      </c>
      <c r="H21" s="43">
        <f t="shared" si="3"/>
        <v>3554</v>
      </c>
      <c r="I21" s="48"/>
      <c r="J21" s="50"/>
      <c r="K21" s="44">
        <v>8</v>
      </c>
      <c r="L21" s="60">
        <v>2956</v>
      </c>
      <c r="M21" s="62">
        <f t="shared" si="6"/>
        <v>3554</v>
      </c>
      <c r="N21" s="63">
        <v>4</v>
      </c>
      <c r="O21" s="65">
        <f t="shared" si="7"/>
        <v>3554</v>
      </c>
      <c r="P21" s="44"/>
      <c r="Q21" s="44"/>
      <c r="R21" s="44"/>
      <c r="S21" s="48"/>
      <c r="T21" s="47"/>
      <c r="U21" s="50"/>
      <c r="V21" s="49"/>
      <c r="W21" s="51"/>
      <c r="X21" s="51"/>
      <c r="Y21" s="52">
        <f t="shared" si="5"/>
        <v>42648</v>
      </c>
    </row>
    <row r="22" spans="1:25" ht="12" customHeight="1">
      <c r="A22" s="39" t="s">
        <v>41</v>
      </c>
      <c r="B22" s="40">
        <v>2989</v>
      </c>
      <c r="C22" s="41">
        <v>3163</v>
      </c>
      <c r="D22" s="42">
        <f t="shared" si="0"/>
        <v>3258</v>
      </c>
      <c r="E22" s="43">
        <f t="shared" si="1"/>
        <v>3374</v>
      </c>
      <c r="F22" s="43">
        <f t="shared" si="2"/>
        <v>3495</v>
      </c>
      <c r="G22" s="43">
        <f t="shared" si="3"/>
        <v>3565</v>
      </c>
      <c r="H22" s="43">
        <f t="shared" si="3"/>
        <v>3636</v>
      </c>
      <c r="I22" s="48"/>
      <c r="J22" s="50"/>
      <c r="K22" s="44">
        <v>9</v>
      </c>
      <c r="L22" s="60">
        <v>3025</v>
      </c>
      <c r="M22" s="61">
        <f t="shared" si="6"/>
        <v>3636</v>
      </c>
      <c r="N22" s="44">
        <v>5</v>
      </c>
      <c r="O22" s="65">
        <f t="shared" si="7"/>
        <v>3636</v>
      </c>
      <c r="P22" s="66">
        <v>1</v>
      </c>
      <c r="Q22" s="67">
        <f t="shared" ref="Q22:Q49" si="8">H22</f>
        <v>3636</v>
      </c>
      <c r="R22" s="44"/>
      <c r="S22" s="48"/>
      <c r="T22" s="47"/>
      <c r="U22" s="50"/>
      <c r="V22" s="49"/>
      <c r="W22" s="51"/>
      <c r="X22" s="51"/>
      <c r="Y22" s="52">
        <f t="shared" si="5"/>
        <v>43632</v>
      </c>
    </row>
    <row r="23" spans="1:25" ht="12" customHeight="1">
      <c r="A23" s="54"/>
      <c r="B23" s="40"/>
      <c r="C23" s="41">
        <v>3239</v>
      </c>
      <c r="D23" s="42">
        <f t="shared" si="0"/>
        <v>3336</v>
      </c>
      <c r="E23" s="43">
        <f t="shared" si="1"/>
        <v>3455</v>
      </c>
      <c r="F23" s="43">
        <f t="shared" si="2"/>
        <v>3579</v>
      </c>
      <c r="G23" s="43">
        <f t="shared" si="3"/>
        <v>3651</v>
      </c>
      <c r="H23" s="43">
        <f t="shared" si="3"/>
        <v>3724</v>
      </c>
      <c r="I23" s="48"/>
      <c r="J23" s="50"/>
      <c r="K23" s="57">
        <v>10</v>
      </c>
      <c r="L23" s="68"/>
      <c r="M23" s="69">
        <f t="shared" si="6"/>
        <v>3724</v>
      </c>
      <c r="N23" s="44">
        <v>6</v>
      </c>
      <c r="O23" s="65">
        <f t="shared" si="7"/>
        <v>3724</v>
      </c>
      <c r="P23" s="44">
        <v>2</v>
      </c>
      <c r="Q23" s="70">
        <f t="shared" si="8"/>
        <v>3724</v>
      </c>
      <c r="R23" s="44"/>
      <c r="S23" s="48"/>
      <c r="T23" s="47"/>
      <c r="U23" s="50"/>
      <c r="V23" s="49"/>
      <c r="W23" s="51"/>
      <c r="X23" s="51"/>
      <c r="Y23" s="52">
        <f t="shared" si="5"/>
        <v>44688</v>
      </c>
    </row>
    <row r="24" spans="1:25" ht="12" customHeight="1">
      <c r="A24" s="39" t="s">
        <v>42</v>
      </c>
      <c r="B24" s="40">
        <v>3130</v>
      </c>
      <c r="C24" s="41">
        <v>3313</v>
      </c>
      <c r="D24" s="42">
        <f t="shared" si="0"/>
        <v>3412</v>
      </c>
      <c r="E24" s="43">
        <f t="shared" si="1"/>
        <v>3533</v>
      </c>
      <c r="F24" s="43">
        <f t="shared" si="2"/>
        <v>3660</v>
      </c>
      <c r="G24" s="43">
        <f t="shared" si="3"/>
        <v>3733</v>
      </c>
      <c r="H24" s="43">
        <f t="shared" si="3"/>
        <v>3808</v>
      </c>
      <c r="I24" s="48"/>
      <c r="J24" s="50"/>
      <c r="K24" s="57">
        <v>11</v>
      </c>
      <c r="L24" s="68"/>
      <c r="M24" s="69">
        <f t="shared" si="6"/>
        <v>3808</v>
      </c>
      <c r="N24" s="44">
        <v>7</v>
      </c>
      <c r="O24" s="65">
        <f t="shared" si="7"/>
        <v>3808</v>
      </c>
      <c r="P24" s="44">
        <v>3</v>
      </c>
      <c r="Q24" s="70">
        <f t="shared" si="8"/>
        <v>3808</v>
      </c>
      <c r="R24" s="44"/>
      <c r="S24" s="48"/>
      <c r="T24" s="47"/>
      <c r="U24" s="50"/>
      <c r="V24" s="49"/>
      <c r="W24" s="51"/>
      <c r="X24" s="51"/>
      <c r="Y24" s="52">
        <f t="shared" si="5"/>
        <v>45696</v>
      </c>
    </row>
    <row r="25" spans="1:25" ht="12" customHeight="1">
      <c r="A25" s="54"/>
      <c r="B25" s="40"/>
      <c r="C25" s="41">
        <v>3391</v>
      </c>
      <c r="D25" s="42">
        <f t="shared" si="0"/>
        <v>3493</v>
      </c>
      <c r="E25" s="43">
        <f t="shared" si="1"/>
        <v>3617</v>
      </c>
      <c r="F25" s="43">
        <f t="shared" si="2"/>
        <v>3747</v>
      </c>
      <c r="G25" s="43">
        <f t="shared" si="3"/>
        <v>3822</v>
      </c>
      <c r="H25" s="43">
        <f t="shared" si="3"/>
        <v>3898</v>
      </c>
      <c r="I25" s="48"/>
      <c r="J25" s="50"/>
      <c r="K25" s="57">
        <v>12</v>
      </c>
      <c r="L25" s="68"/>
      <c r="M25" s="69">
        <f t="shared" si="6"/>
        <v>3898</v>
      </c>
      <c r="N25" s="44">
        <v>8</v>
      </c>
      <c r="O25" s="65">
        <f t="shared" si="7"/>
        <v>3898</v>
      </c>
      <c r="P25" s="44">
        <v>4</v>
      </c>
      <c r="Q25" s="70">
        <f t="shared" si="8"/>
        <v>3898</v>
      </c>
      <c r="R25" s="44"/>
      <c r="S25" s="48"/>
      <c r="T25" s="47"/>
      <c r="U25" s="50"/>
      <c r="V25" s="49"/>
      <c r="W25" s="51"/>
      <c r="X25" s="51"/>
      <c r="Y25" s="52">
        <f t="shared" si="5"/>
        <v>46776</v>
      </c>
    </row>
    <row r="26" spans="1:25" ht="12" customHeight="1">
      <c r="A26" s="39" t="s">
        <v>43</v>
      </c>
      <c r="B26" s="40">
        <v>3280</v>
      </c>
      <c r="C26" s="41">
        <v>3471</v>
      </c>
      <c r="D26" s="42">
        <f t="shared" si="0"/>
        <v>3575</v>
      </c>
      <c r="E26" s="43">
        <f t="shared" si="1"/>
        <v>3702</v>
      </c>
      <c r="F26" s="43">
        <f t="shared" si="2"/>
        <v>3835</v>
      </c>
      <c r="G26" s="43">
        <f t="shared" ref="G26:H45" si="9">ROUND(F26*1.02,0)</f>
        <v>3912</v>
      </c>
      <c r="H26" s="43">
        <f t="shared" si="9"/>
        <v>3990</v>
      </c>
      <c r="I26" s="48"/>
      <c r="J26" s="50"/>
      <c r="K26" s="57">
        <v>13</v>
      </c>
      <c r="L26" s="68"/>
      <c r="M26" s="69">
        <f t="shared" si="6"/>
        <v>3990</v>
      </c>
      <c r="N26" s="44">
        <v>9</v>
      </c>
      <c r="O26" s="65">
        <f t="shared" si="7"/>
        <v>3990</v>
      </c>
      <c r="P26" s="44">
        <v>5</v>
      </c>
      <c r="Q26" s="70">
        <f t="shared" si="8"/>
        <v>3990</v>
      </c>
      <c r="R26" s="44"/>
      <c r="S26" s="48"/>
      <c r="T26" s="47"/>
      <c r="U26" s="50"/>
      <c r="V26" s="49"/>
      <c r="W26" s="51"/>
      <c r="X26" s="51"/>
      <c r="Y26" s="52">
        <f t="shared" si="5"/>
        <v>47880</v>
      </c>
    </row>
    <row r="27" spans="1:25" ht="12" customHeight="1">
      <c r="A27" s="54"/>
      <c r="B27" s="40"/>
      <c r="C27" s="41">
        <v>3551</v>
      </c>
      <c r="D27" s="42">
        <f t="shared" si="0"/>
        <v>3658</v>
      </c>
      <c r="E27" s="43">
        <f t="shared" si="1"/>
        <v>3788</v>
      </c>
      <c r="F27" s="43">
        <f t="shared" si="2"/>
        <v>3924</v>
      </c>
      <c r="G27" s="43">
        <f t="shared" si="9"/>
        <v>4002</v>
      </c>
      <c r="H27" s="43">
        <f t="shared" si="9"/>
        <v>4082</v>
      </c>
      <c r="I27" s="48"/>
      <c r="J27" s="50"/>
      <c r="K27" s="57">
        <v>14</v>
      </c>
      <c r="L27" s="68"/>
      <c r="M27" s="71">
        <f t="shared" si="6"/>
        <v>4082</v>
      </c>
      <c r="N27" s="44">
        <v>10</v>
      </c>
      <c r="O27" s="65">
        <f t="shared" si="7"/>
        <v>4082</v>
      </c>
      <c r="P27" s="44">
        <v>6</v>
      </c>
      <c r="Q27" s="70">
        <f t="shared" si="8"/>
        <v>4082</v>
      </c>
      <c r="R27" s="44"/>
      <c r="S27" s="48"/>
      <c r="T27" s="47"/>
      <c r="U27" s="50"/>
      <c r="V27" s="49"/>
      <c r="W27" s="51"/>
      <c r="X27" s="51"/>
      <c r="Y27" s="52">
        <f t="shared" si="5"/>
        <v>48984</v>
      </c>
    </row>
    <row r="28" spans="1:25" ht="12" customHeight="1">
      <c r="A28" s="39" t="s">
        <v>44</v>
      </c>
      <c r="B28" s="40">
        <v>3432</v>
      </c>
      <c r="C28" s="41">
        <v>3632</v>
      </c>
      <c r="D28" s="42">
        <f t="shared" si="0"/>
        <v>3741</v>
      </c>
      <c r="E28" s="43">
        <f t="shared" si="1"/>
        <v>3874</v>
      </c>
      <c r="F28" s="43">
        <f t="shared" si="2"/>
        <v>4013</v>
      </c>
      <c r="G28" s="43">
        <f t="shared" si="9"/>
        <v>4093</v>
      </c>
      <c r="H28" s="43">
        <f t="shared" si="9"/>
        <v>4175</v>
      </c>
      <c r="I28" s="48"/>
      <c r="J28" s="50"/>
      <c r="K28" s="44"/>
      <c r="L28" s="46"/>
      <c r="M28" s="47"/>
      <c r="N28" s="44">
        <v>11</v>
      </c>
      <c r="O28" s="65">
        <f t="shared" si="7"/>
        <v>4175</v>
      </c>
      <c r="P28" s="44">
        <v>7</v>
      </c>
      <c r="Q28" s="70">
        <f t="shared" si="8"/>
        <v>4175</v>
      </c>
      <c r="R28" s="44">
        <v>1</v>
      </c>
      <c r="S28" s="67">
        <f t="shared" ref="S28:S49" si="10">H28</f>
        <v>4175</v>
      </c>
      <c r="T28" s="45">
        <f t="shared" ref="T28:T53" si="11">H28</f>
        <v>4175</v>
      </c>
      <c r="U28" s="50"/>
      <c r="V28" s="49"/>
      <c r="W28" s="51"/>
      <c r="X28" s="51"/>
      <c r="Y28" s="52">
        <f t="shared" si="5"/>
        <v>50100</v>
      </c>
    </row>
    <row r="29" spans="1:25" ht="12" customHeight="1">
      <c r="A29" s="73" t="s">
        <v>3</v>
      </c>
      <c r="B29" s="40"/>
      <c r="C29" s="41">
        <v>3719</v>
      </c>
      <c r="D29" s="42">
        <f t="shared" si="0"/>
        <v>3831</v>
      </c>
      <c r="E29" s="43">
        <f t="shared" si="1"/>
        <v>3967</v>
      </c>
      <c r="F29" s="43">
        <f t="shared" si="2"/>
        <v>4110</v>
      </c>
      <c r="G29" s="43">
        <f t="shared" si="9"/>
        <v>4192</v>
      </c>
      <c r="H29" s="43">
        <f t="shared" si="9"/>
        <v>4276</v>
      </c>
      <c r="I29" s="48"/>
      <c r="J29" s="50"/>
      <c r="K29" s="44"/>
      <c r="L29" s="46"/>
      <c r="M29" s="47"/>
      <c r="N29" s="44">
        <v>12</v>
      </c>
      <c r="O29" s="65">
        <f t="shared" si="7"/>
        <v>4276</v>
      </c>
      <c r="P29" s="44">
        <v>8</v>
      </c>
      <c r="Q29" s="70">
        <f t="shared" si="8"/>
        <v>4276</v>
      </c>
      <c r="R29" s="44">
        <v>2</v>
      </c>
      <c r="S29" s="70">
        <f t="shared" si="10"/>
        <v>4276</v>
      </c>
      <c r="T29" s="55">
        <f t="shared" si="11"/>
        <v>4276</v>
      </c>
      <c r="U29" s="50"/>
      <c r="V29" s="49"/>
      <c r="W29" s="51"/>
      <c r="X29" s="51"/>
      <c r="Y29" s="52">
        <f t="shared" si="5"/>
        <v>51312</v>
      </c>
    </row>
    <row r="30" spans="1:25" ht="12" customHeight="1">
      <c r="A30" s="39" t="s">
        <v>45</v>
      </c>
      <c r="B30" s="40">
        <v>3597</v>
      </c>
      <c r="C30" s="41">
        <v>3806</v>
      </c>
      <c r="D30" s="42">
        <f t="shared" si="0"/>
        <v>3920</v>
      </c>
      <c r="E30" s="43">
        <f t="shared" si="1"/>
        <v>4060</v>
      </c>
      <c r="F30" s="43">
        <f t="shared" si="2"/>
        <v>4206</v>
      </c>
      <c r="G30" s="43">
        <f t="shared" si="9"/>
        <v>4290</v>
      </c>
      <c r="H30" s="43">
        <f t="shared" si="9"/>
        <v>4376</v>
      </c>
      <c r="I30" s="48"/>
      <c r="J30" s="50"/>
      <c r="K30" s="44"/>
      <c r="L30" s="46"/>
      <c r="M30" s="47"/>
      <c r="N30" s="44">
        <v>13</v>
      </c>
      <c r="O30" s="65">
        <f t="shared" si="7"/>
        <v>4376</v>
      </c>
      <c r="P30" s="44">
        <v>9</v>
      </c>
      <c r="Q30" s="70">
        <f t="shared" si="8"/>
        <v>4376</v>
      </c>
      <c r="R30" s="44">
        <v>3</v>
      </c>
      <c r="S30" s="70">
        <f t="shared" si="10"/>
        <v>4376</v>
      </c>
      <c r="T30" s="55">
        <f t="shared" si="11"/>
        <v>4376</v>
      </c>
      <c r="U30" s="50"/>
      <c r="V30" s="49"/>
      <c r="W30" s="51"/>
      <c r="X30" s="51"/>
      <c r="Y30" s="52">
        <f t="shared" si="5"/>
        <v>52512</v>
      </c>
    </row>
    <row r="31" spans="1:25" ht="12" customHeight="1">
      <c r="A31" s="54"/>
      <c r="B31" s="40"/>
      <c r="C31" s="41">
        <v>3897</v>
      </c>
      <c r="D31" s="42">
        <f t="shared" si="0"/>
        <v>4014</v>
      </c>
      <c r="E31" s="43">
        <f t="shared" si="1"/>
        <v>4157</v>
      </c>
      <c r="F31" s="43">
        <f t="shared" si="2"/>
        <v>4307</v>
      </c>
      <c r="G31" s="43">
        <f t="shared" si="9"/>
        <v>4393</v>
      </c>
      <c r="H31" s="43">
        <f t="shared" si="9"/>
        <v>4481</v>
      </c>
      <c r="I31" s="48"/>
      <c r="J31" s="50"/>
      <c r="K31" s="44"/>
      <c r="L31" s="46"/>
      <c r="M31" s="47"/>
      <c r="N31" s="44">
        <v>14</v>
      </c>
      <c r="O31" s="65">
        <f t="shared" si="7"/>
        <v>4481</v>
      </c>
      <c r="P31" s="44">
        <v>10</v>
      </c>
      <c r="Q31" s="70">
        <f t="shared" si="8"/>
        <v>4481</v>
      </c>
      <c r="R31" s="44">
        <v>4</v>
      </c>
      <c r="S31" s="70">
        <f t="shared" si="10"/>
        <v>4481</v>
      </c>
      <c r="T31" s="55">
        <f t="shared" si="11"/>
        <v>4481</v>
      </c>
      <c r="U31" s="50"/>
      <c r="V31" s="49"/>
      <c r="W31" s="51"/>
      <c r="X31" s="51"/>
      <c r="Y31" s="52">
        <f t="shared" si="5"/>
        <v>53772</v>
      </c>
    </row>
    <row r="32" spans="1:25" ht="12" customHeight="1">
      <c r="A32" s="39" t="s">
        <v>46</v>
      </c>
      <c r="B32" s="40">
        <v>3768</v>
      </c>
      <c r="C32" s="41">
        <v>3987</v>
      </c>
      <c r="D32" s="42">
        <f t="shared" si="0"/>
        <v>4107</v>
      </c>
      <c r="E32" s="43">
        <f t="shared" si="1"/>
        <v>4253</v>
      </c>
      <c r="F32" s="43">
        <f t="shared" si="2"/>
        <v>4406</v>
      </c>
      <c r="G32" s="43">
        <f t="shared" si="9"/>
        <v>4494</v>
      </c>
      <c r="H32" s="43">
        <f t="shared" si="9"/>
        <v>4584</v>
      </c>
      <c r="I32" s="48"/>
      <c r="J32" s="50"/>
      <c r="K32" s="44"/>
      <c r="L32" s="46"/>
      <c r="M32" s="47"/>
      <c r="N32" s="44">
        <v>15</v>
      </c>
      <c r="O32" s="64">
        <f t="shared" si="7"/>
        <v>4584</v>
      </c>
      <c r="P32" s="44">
        <v>11</v>
      </c>
      <c r="Q32" s="67">
        <f t="shared" si="8"/>
        <v>4584</v>
      </c>
      <c r="R32" s="44">
        <v>5</v>
      </c>
      <c r="S32" s="70">
        <f t="shared" si="10"/>
        <v>4584</v>
      </c>
      <c r="T32" s="55">
        <f t="shared" si="11"/>
        <v>4584</v>
      </c>
      <c r="U32" s="50"/>
      <c r="V32" s="49"/>
      <c r="W32" s="51"/>
      <c r="X32" s="51"/>
      <c r="Y32" s="52">
        <f t="shared" si="5"/>
        <v>55008</v>
      </c>
    </row>
    <row r="33" spans="1:25" ht="12" customHeight="1">
      <c r="A33" s="54"/>
      <c r="B33" s="40"/>
      <c r="C33" s="41">
        <v>4082</v>
      </c>
      <c r="D33" s="42">
        <f t="shared" si="0"/>
        <v>4204</v>
      </c>
      <c r="E33" s="43">
        <f t="shared" si="1"/>
        <v>4354</v>
      </c>
      <c r="F33" s="43">
        <f t="shared" si="2"/>
        <v>4511</v>
      </c>
      <c r="G33" s="43">
        <f t="shared" si="9"/>
        <v>4601</v>
      </c>
      <c r="H33" s="43">
        <f t="shared" si="9"/>
        <v>4693</v>
      </c>
      <c r="I33" s="48"/>
      <c r="J33" s="50"/>
      <c r="K33" s="44"/>
      <c r="L33" s="46"/>
      <c r="M33" s="47"/>
      <c r="N33" s="57">
        <v>16</v>
      </c>
      <c r="O33" s="74">
        <f t="shared" si="7"/>
        <v>4693</v>
      </c>
      <c r="P33" s="57">
        <v>12</v>
      </c>
      <c r="Q33" s="75">
        <f t="shared" si="8"/>
        <v>4693</v>
      </c>
      <c r="R33" s="44">
        <v>6</v>
      </c>
      <c r="S33" s="70">
        <f t="shared" si="10"/>
        <v>4693</v>
      </c>
      <c r="T33" s="55">
        <f t="shared" si="11"/>
        <v>4693</v>
      </c>
      <c r="U33" s="50"/>
      <c r="V33" s="49"/>
      <c r="W33" s="51"/>
      <c r="X33" s="51"/>
      <c r="Y33" s="52">
        <f t="shared" si="5"/>
        <v>56316</v>
      </c>
    </row>
    <row r="34" spans="1:25" ht="12" customHeight="1">
      <c r="A34" s="39" t="s">
        <v>47</v>
      </c>
      <c r="B34" s="40">
        <v>3948</v>
      </c>
      <c r="C34" s="41">
        <v>4177</v>
      </c>
      <c r="D34" s="42">
        <f t="shared" si="0"/>
        <v>4302</v>
      </c>
      <c r="E34" s="43">
        <f t="shared" si="1"/>
        <v>4455</v>
      </c>
      <c r="F34" s="43">
        <f t="shared" si="2"/>
        <v>4615</v>
      </c>
      <c r="G34" s="43">
        <f t="shared" si="9"/>
        <v>4707</v>
      </c>
      <c r="H34" s="43">
        <f t="shared" si="9"/>
        <v>4801</v>
      </c>
      <c r="I34" s="48"/>
      <c r="J34" s="50"/>
      <c r="K34" s="44"/>
      <c r="L34" s="46"/>
      <c r="M34" s="47"/>
      <c r="N34" s="57">
        <v>17</v>
      </c>
      <c r="O34" s="74">
        <f t="shared" si="7"/>
        <v>4801</v>
      </c>
      <c r="P34" s="57">
        <v>13</v>
      </c>
      <c r="Q34" s="75">
        <f t="shared" si="8"/>
        <v>4801</v>
      </c>
      <c r="R34" s="44">
        <v>7</v>
      </c>
      <c r="S34" s="70">
        <f t="shared" si="10"/>
        <v>4801</v>
      </c>
      <c r="T34" s="55">
        <f t="shared" si="11"/>
        <v>4801</v>
      </c>
      <c r="U34" s="50"/>
      <c r="V34" s="49"/>
      <c r="W34" s="51"/>
      <c r="X34" s="51"/>
      <c r="Y34" s="52">
        <f t="shared" si="5"/>
        <v>57612</v>
      </c>
    </row>
    <row r="35" spans="1:25" ht="12" customHeight="1">
      <c r="A35" s="54"/>
      <c r="B35" s="40"/>
      <c r="C35" s="41">
        <v>4279</v>
      </c>
      <c r="D35" s="42">
        <f t="shared" si="0"/>
        <v>4407</v>
      </c>
      <c r="E35" s="43">
        <f t="shared" si="1"/>
        <v>4564</v>
      </c>
      <c r="F35" s="43">
        <f t="shared" si="2"/>
        <v>4728</v>
      </c>
      <c r="G35" s="43">
        <f t="shared" si="9"/>
        <v>4823</v>
      </c>
      <c r="H35" s="43">
        <f t="shared" si="9"/>
        <v>4919</v>
      </c>
      <c r="I35" s="48"/>
      <c r="J35" s="50"/>
      <c r="K35" s="44"/>
      <c r="L35" s="46"/>
      <c r="M35" s="47"/>
      <c r="N35" s="57">
        <v>18</v>
      </c>
      <c r="O35" s="74">
        <f t="shared" si="7"/>
        <v>4919</v>
      </c>
      <c r="P35" s="57">
        <v>14</v>
      </c>
      <c r="Q35" s="75">
        <f t="shared" si="8"/>
        <v>4919</v>
      </c>
      <c r="R35" s="44">
        <v>8</v>
      </c>
      <c r="S35" s="70">
        <f t="shared" si="10"/>
        <v>4919</v>
      </c>
      <c r="T35" s="55">
        <f t="shared" si="11"/>
        <v>4919</v>
      </c>
      <c r="U35" s="50"/>
      <c r="V35" s="49"/>
      <c r="W35" s="51"/>
      <c r="X35" s="51"/>
      <c r="Y35" s="52">
        <f t="shared" si="5"/>
        <v>59028</v>
      </c>
    </row>
    <row r="36" spans="1:25" ht="12" customHeight="1">
      <c r="A36" s="39" t="s">
        <v>48</v>
      </c>
      <c r="B36" s="40">
        <v>4136</v>
      </c>
      <c r="C36" s="41">
        <v>4378</v>
      </c>
      <c r="D36" s="42">
        <f t="shared" si="0"/>
        <v>4509</v>
      </c>
      <c r="E36" s="43">
        <f t="shared" si="1"/>
        <v>4670</v>
      </c>
      <c r="F36" s="43">
        <f t="shared" si="2"/>
        <v>4838</v>
      </c>
      <c r="G36" s="43">
        <f t="shared" si="9"/>
        <v>4935</v>
      </c>
      <c r="H36" s="43">
        <f t="shared" si="9"/>
        <v>5034</v>
      </c>
      <c r="I36" s="48"/>
      <c r="J36" s="50"/>
      <c r="K36" s="44"/>
      <c r="L36" s="46"/>
      <c r="M36" s="47"/>
      <c r="N36" s="57">
        <v>19</v>
      </c>
      <c r="O36" s="74">
        <f t="shared" si="7"/>
        <v>5034</v>
      </c>
      <c r="P36" s="57">
        <v>15</v>
      </c>
      <c r="Q36" s="75">
        <f t="shared" si="8"/>
        <v>5034</v>
      </c>
      <c r="R36" s="44">
        <v>9</v>
      </c>
      <c r="S36" s="70">
        <f t="shared" si="10"/>
        <v>5034</v>
      </c>
      <c r="T36" s="55">
        <f t="shared" si="11"/>
        <v>5034</v>
      </c>
      <c r="U36" s="50"/>
      <c r="V36" s="49"/>
      <c r="W36" s="51"/>
      <c r="X36" s="51"/>
      <c r="Y36" s="52">
        <f t="shared" si="5"/>
        <v>60408</v>
      </c>
    </row>
    <row r="37" spans="1:25" ht="12" customHeight="1">
      <c r="A37" s="54"/>
      <c r="B37" s="40"/>
      <c r="C37" s="41">
        <v>4484</v>
      </c>
      <c r="D37" s="42">
        <f t="shared" si="0"/>
        <v>4619</v>
      </c>
      <c r="E37" s="43">
        <f t="shared" si="1"/>
        <v>4783</v>
      </c>
      <c r="F37" s="43">
        <f t="shared" si="2"/>
        <v>4955</v>
      </c>
      <c r="G37" s="43">
        <f t="shared" si="9"/>
        <v>5054</v>
      </c>
      <c r="H37" s="43">
        <f t="shared" si="9"/>
        <v>5155</v>
      </c>
      <c r="I37" s="48"/>
      <c r="J37" s="50"/>
      <c r="K37" s="44"/>
      <c r="L37" s="46"/>
      <c r="M37" s="47"/>
      <c r="N37" s="57">
        <v>20</v>
      </c>
      <c r="O37" s="74">
        <f t="shared" si="7"/>
        <v>5155</v>
      </c>
      <c r="P37" s="57">
        <v>16</v>
      </c>
      <c r="Q37" s="75">
        <f t="shared" si="8"/>
        <v>5155</v>
      </c>
      <c r="R37" s="44">
        <v>10</v>
      </c>
      <c r="S37" s="70">
        <f t="shared" si="10"/>
        <v>5155</v>
      </c>
      <c r="T37" s="55">
        <f t="shared" si="11"/>
        <v>5155</v>
      </c>
      <c r="U37" s="50"/>
      <c r="V37" s="49"/>
      <c r="W37" s="51"/>
      <c r="X37" s="51"/>
      <c r="Y37" s="52">
        <f t="shared" si="5"/>
        <v>61860</v>
      </c>
    </row>
    <row r="38" spans="1:25" ht="12" customHeight="1">
      <c r="A38" s="39" t="s">
        <v>49</v>
      </c>
      <c r="B38" s="40">
        <v>4337</v>
      </c>
      <c r="C38" s="41">
        <v>4589</v>
      </c>
      <c r="D38" s="42">
        <f t="shared" ref="D38:D55" si="12">ROUND(C38*1.03,)</f>
        <v>4727</v>
      </c>
      <c r="E38" s="43">
        <f t="shared" ref="E38:E55" si="13">ROUND(1.0356*D38,0)</f>
        <v>4895</v>
      </c>
      <c r="F38" s="43">
        <f t="shared" ref="F38:F55" si="14">ROUND(E38*1.036,0)</f>
        <v>5071</v>
      </c>
      <c r="G38" s="43">
        <f t="shared" si="9"/>
        <v>5172</v>
      </c>
      <c r="H38" s="43">
        <f t="shared" si="9"/>
        <v>5275</v>
      </c>
      <c r="I38" s="48"/>
      <c r="J38" s="50"/>
      <c r="K38" s="44"/>
      <c r="L38" s="46"/>
      <c r="M38" s="47"/>
      <c r="N38" s="57">
        <v>21</v>
      </c>
      <c r="O38" s="74">
        <f t="shared" si="7"/>
        <v>5275</v>
      </c>
      <c r="P38" s="57">
        <v>17</v>
      </c>
      <c r="Q38" s="75">
        <f t="shared" si="8"/>
        <v>5275</v>
      </c>
      <c r="R38" s="44">
        <v>11</v>
      </c>
      <c r="S38" s="70">
        <f t="shared" si="10"/>
        <v>5275</v>
      </c>
      <c r="T38" s="55">
        <f t="shared" si="11"/>
        <v>5275</v>
      </c>
      <c r="U38" s="50">
        <v>1</v>
      </c>
      <c r="V38" s="72">
        <v>4389</v>
      </c>
      <c r="W38" s="45">
        <f t="shared" ref="W38:W51" si="15">H38</f>
        <v>5275</v>
      </c>
      <c r="X38" s="45">
        <f t="shared" ref="X38:X55" si="16">H38</f>
        <v>5275</v>
      </c>
      <c r="Y38" s="52">
        <f t="shared" ref="Y38:Y55" si="17">12*H38</f>
        <v>63300</v>
      </c>
    </row>
    <row r="39" spans="1:25" ht="12" customHeight="1">
      <c r="A39" s="54"/>
      <c r="B39" s="40"/>
      <c r="C39" s="41">
        <v>4699</v>
      </c>
      <c r="D39" s="42">
        <f t="shared" si="12"/>
        <v>4840</v>
      </c>
      <c r="E39" s="43">
        <f t="shared" si="13"/>
        <v>5012</v>
      </c>
      <c r="F39" s="43">
        <f t="shared" si="14"/>
        <v>5192</v>
      </c>
      <c r="G39" s="43">
        <f t="shared" si="9"/>
        <v>5296</v>
      </c>
      <c r="H39" s="43">
        <f t="shared" si="9"/>
        <v>5402</v>
      </c>
      <c r="I39" s="48"/>
      <c r="J39" s="50"/>
      <c r="K39" s="44"/>
      <c r="L39" s="46"/>
      <c r="M39" s="47"/>
      <c r="N39" s="57">
        <v>22</v>
      </c>
      <c r="O39" s="74">
        <f t="shared" si="7"/>
        <v>5402</v>
      </c>
      <c r="P39" s="57">
        <v>18</v>
      </c>
      <c r="Q39" s="75">
        <f t="shared" si="8"/>
        <v>5402</v>
      </c>
      <c r="R39" s="44">
        <v>12</v>
      </c>
      <c r="S39" s="70">
        <f t="shared" si="10"/>
        <v>5402</v>
      </c>
      <c r="T39" s="55">
        <f t="shared" si="11"/>
        <v>5402</v>
      </c>
      <c r="U39" s="50">
        <v>2</v>
      </c>
      <c r="V39" s="72">
        <v>4493</v>
      </c>
      <c r="W39" s="55">
        <f t="shared" si="15"/>
        <v>5402</v>
      </c>
      <c r="X39" s="55">
        <f t="shared" si="16"/>
        <v>5402</v>
      </c>
      <c r="Y39" s="52">
        <f t="shared" si="17"/>
        <v>64824</v>
      </c>
    </row>
    <row r="40" spans="1:25" ht="12" customHeight="1">
      <c r="A40" s="39" t="s">
        <v>50</v>
      </c>
      <c r="B40" s="40">
        <v>4543</v>
      </c>
      <c r="C40" s="41">
        <v>4808</v>
      </c>
      <c r="D40" s="42">
        <f t="shared" si="12"/>
        <v>4952</v>
      </c>
      <c r="E40" s="43">
        <f t="shared" si="13"/>
        <v>5128</v>
      </c>
      <c r="F40" s="43">
        <f t="shared" si="14"/>
        <v>5313</v>
      </c>
      <c r="G40" s="43">
        <f t="shared" si="9"/>
        <v>5419</v>
      </c>
      <c r="H40" s="43">
        <f t="shared" si="9"/>
        <v>5527</v>
      </c>
      <c r="I40" s="48"/>
      <c r="J40" s="50"/>
      <c r="K40" s="44"/>
      <c r="L40" s="46"/>
      <c r="M40" s="47"/>
      <c r="N40" s="57">
        <v>23</v>
      </c>
      <c r="O40" s="74">
        <f t="shared" si="7"/>
        <v>5527</v>
      </c>
      <c r="P40" s="57">
        <v>19</v>
      </c>
      <c r="Q40" s="75">
        <f t="shared" si="8"/>
        <v>5527</v>
      </c>
      <c r="R40" s="44">
        <v>13</v>
      </c>
      <c r="S40" s="70">
        <f t="shared" si="10"/>
        <v>5527</v>
      </c>
      <c r="T40" s="55">
        <f t="shared" si="11"/>
        <v>5527</v>
      </c>
      <c r="U40" s="50">
        <v>3</v>
      </c>
      <c r="V40" s="72">
        <v>4598</v>
      </c>
      <c r="W40" s="55">
        <f t="shared" si="15"/>
        <v>5527</v>
      </c>
      <c r="X40" s="55">
        <f t="shared" si="16"/>
        <v>5527</v>
      </c>
      <c r="Y40" s="52">
        <f t="shared" si="17"/>
        <v>66324</v>
      </c>
    </row>
    <row r="41" spans="1:25" ht="12" customHeight="1">
      <c r="A41" s="54"/>
      <c r="B41" s="40"/>
      <c r="C41" s="41">
        <v>4924</v>
      </c>
      <c r="D41" s="42">
        <f t="shared" si="12"/>
        <v>5072</v>
      </c>
      <c r="E41" s="43">
        <f t="shared" si="13"/>
        <v>5253</v>
      </c>
      <c r="F41" s="43">
        <f t="shared" si="14"/>
        <v>5442</v>
      </c>
      <c r="G41" s="43">
        <f t="shared" si="9"/>
        <v>5551</v>
      </c>
      <c r="H41" s="43">
        <f t="shared" si="9"/>
        <v>5662</v>
      </c>
      <c r="I41" s="48"/>
      <c r="J41" s="50"/>
      <c r="K41" s="44"/>
      <c r="L41" s="46"/>
      <c r="M41" s="47"/>
      <c r="N41" s="57">
        <v>24</v>
      </c>
      <c r="O41" s="74">
        <f t="shared" si="7"/>
        <v>5662</v>
      </c>
      <c r="P41" s="57">
        <v>20</v>
      </c>
      <c r="Q41" s="75">
        <f t="shared" si="8"/>
        <v>5662</v>
      </c>
      <c r="R41" s="44">
        <v>14</v>
      </c>
      <c r="S41" s="70">
        <f t="shared" si="10"/>
        <v>5662</v>
      </c>
      <c r="T41" s="55">
        <f t="shared" si="11"/>
        <v>5662</v>
      </c>
      <c r="U41" s="50">
        <v>4</v>
      </c>
      <c r="V41" s="72">
        <v>4709</v>
      </c>
      <c r="W41" s="55">
        <f t="shared" si="15"/>
        <v>5662</v>
      </c>
      <c r="X41" s="55">
        <f t="shared" si="16"/>
        <v>5662</v>
      </c>
      <c r="Y41" s="52">
        <f t="shared" si="17"/>
        <v>67944</v>
      </c>
    </row>
    <row r="42" spans="1:25" ht="12" customHeight="1">
      <c r="A42" s="39" t="s">
        <v>51</v>
      </c>
      <c r="B42" s="40">
        <v>4763</v>
      </c>
      <c r="C42" s="41">
        <v>5040</v>
      </c>
      <c r="D42" s="42">
        <f t="shared" si="12"/>
        <v>5191</v>
      </c>
      <c r="E42" s="43">
        <f t="shared" si="13"/>
        <v>5376</v>
      </c>
      <c r="F42" s="43">
        <f t="shared" si="14"/>
        <v>5570</v>
      </c>
      <c r="G42" s="43">
        <f t="shared" si="9"/>
        <v>5681</v>
      </c>
      <c r="H42" s="43">
        <f t="shared" si="9"/>
        <v>5795</v>
      </c>
      <c r="I42" s="48"/>
      <c r="J42" s="50"/>
      <c r="K42" s="44"/>
      <c r="L42" s="46"/>
      <c r="M42" s="47"/>
      <c r="N42" s="57">
        <v>25</v>
      </c>
      <c r="O42" s="74">
        <f t="shared" si="7"/>
        <v>5795</v>
      </c>
      <c r="P42" s="57">
        <v>21</v>
      </c>
      <c r="Q42" s="75">
        <f t="shared" si="8"/>
        <v>5795</v>
      </c>
      <c r="R42" s="44">
        <v>15</v>
      </c>
      <c r="S42" s="67">
        <f t="shared" si="10"/>
        <v>5795</v>
      </c>
      <c r="T42" s="45">
        <f t="shared" si="11"/>
        <v>5795</v>
      </c>
      <c r="U42" s="50">
        <v>5</v>
      </c>
      <c r="V42" s="72">
        <v>4820</v>
      </c>
      <c r="W42" s="55">
        <f t="shared" si="15"/>
        <v>5795</v>
      </c>
      <c r="X42" s="55">
        <f t="shared" si="16"/>
        <v>5795</v>
      </c>
      <c r="Y42" s="52">
        <f t="shared" si="17"/>
        <v>69540</v>
      </c>
    </row>
    <row r="43" spans="1:25" ht="12" customHeight="1">
      <c r="A43" s="54"/>
      <c r="B43" s="40"/>
      <c r="C43" s="41">
        <v>5163</v>
      </c>
      <c r="D43" s="42">
        <f t="shared" si="12"/>
        <v>5318</v>
      </c>
      <c r="E43" s="43">
        <f t="shared" si="13"/>
        <v>5507</v>
      </c>
      <c r="F43" s="43">
        <f t="shared" si="14"/>
        <v>5705</v>
      </c>
      <c r="G43" s="43">
        <f t="shared" si="9"/>
        <v>5819</v>
      </c>
      <c r="H43" s="43">
        <f t="shared" si="9"/>
        <v>5935</v>
      </c>
      <c r="I43" s="48"/>
      <c r="J43" s="50"/>
      <c r="K43" s="44"/>
      <c r="L43" s="46"/>
      <c r="M43" s="47"/>
      <c r="N43" s="57">
        <v>26</v>
      </c>
      <c r="O43" s="74">
        <f t="shared" si="7"/>
        <v>5935</v>
      </c>
      <c r="P43" s="57">
        <v>22</v>
      </c>
      <c r="Q43" s="75">
        <f t="shared" si="8"/>
        <v>5935</v>
      </c>
      <c r="R43" s="57">
        <v>16</v>
      </c>
      <c r="S43" s="75">
        <f t="shared" si="10"/>
        <v>5935</v>
      </c>
      <c r="T43" s="77">
        <f t="shared" si="11"/>
        <v>5935</v>
      </c>
      <c r="U43" s="50">
        <v>6</v>
      </c>
      <c r="V43" s="72">
        <v>4937</v>
      </c>
      <c r="W43" s="55">
        <f t="shared" si="15"/>
        <v>5935</v>
      </c>
      <c r="X43" s="55">
        <f t="shared" si="16"/>
        <v>5935</v>
      </c>
      <c r="Y43" s="52">
        <f t="shared" si="17"/>
        <v>71220</v>
      </c>
    </row>
    <row r="44" spans="1:25" ht="12" customHeight="1">
      <c r="A44" s="39" t="s">
        <v>52</v>
      </c>
      <c r="B44" s="40">
        <v>4993</v>
      </c>
      <c r="C44" s="41">
        <v>5284</v>
      </c>
      <c r="D44" s="42">
        <f t="shared" si="12"/>
        <v>5443</v>
      </c>
      <c r="E44" s="43">
        <f t="shared" si="13"/>
        <v>5637</v>
      </c>
      <c r="F44" s="43">
        <f t="shared" si="14"/>
        <v>5840</v>
      </c>
      <c r="G44" s="43">
        <f t="shared" si="9"/>
        <v>5957</v>
      </c>
      <c r="H44" s="43">
        <f t="shared" si="9"/>
        <v>6076</v>
      </c>
      <c r="I44" s="48"/>
      <c r="J44" s="50"/>
      <c r="K44" s="44"/>
      <c r="L44" s="46"/>
      <c r="M44" s="47"/>
      <c r="N44" s="57">
        <v>27</v>
      </c>
      <c r="O44" s="74">
        <f t="shared" si="7"/>
        <v>6076</v>
      </c>
      <c r="P44" s="57">
        <v>23</v>
      </c>
      <c r="Q44" s="75">
        <f t="shared" si="8"/>
        <v>6076</v>
      </c>
      <c r="R44" s="57">
        <v>17</v>
      </c>
      <c r="S44" s="75">
        <f t="shared" si="10"/>
        <v>6076</v>
      </c>
      <c r="T44" s="77">
        <f t="shared" si="11"/>
        <v>6076</v>
      </c>
      <c r="U44" s="50">
        <v>7</v>
      </c>
      <c r="V44" s="72">
        <v>5053</v>
      </c>
      <c r="W44" s="55">
        <f t="shared" si="15"/>
        <v>6076</v>
      </c>
      <c r="X44" s="55">
        <f t="shared" si="16"/>
        <v>6076</v>
      </c>
      <c r="Y44" s="52">
        <f t="shared" si="17"/>
        <v>72912</v>
      </c>
    </row>
    <row r="45" spans="1:25" ht="12" customHeight="1">
      <c r="A45" s="54"/>
      <c r="B45" s="40"/>
      <c r="C45" s="41">
        <v>5411</v>
      </c>
      <c r="D45" s="42">
        <f t="shared" si="12"/>
        <v>5573</v>
      </c>
      <c r="E45" s="43">
        <f t="shared" si="13"/>
        <v>5771</v>
      </c>
      <c r="F45" s="43">
        <f t="shared" si="14"/>
        <v>5979</v>
      </c>
      <c r="G45" s="43">
        <f t="shared" si="9"/>
        <v>6099</v>
      </c>
      <c r="H45" s="43">
        <f t="shared" si="9"/>
        <v>6221</v>
      </c>
      <c r="I45" s="705" t="s">
        <v>3</v>
      </c>
      <c r="J45" s="78"/>
      <c r="K45" s="44"/>
      <c r="L45" s="46"/>
      <c r="M45" s="47"/>
      <c r="N45" s="57">
        <v>28</v>
      </c>
      <c r="O45" s="79">
        <f t="shared" si="7"/>
        <v>6221</v>
      </c>
      <c r="P45" s="57">
        <v>24</v>
      </c>
      <c r="Q45" s="75">
        <f t="shared" si="8"/>
        <v>6221</v>
      </c>
      <c r="R45" s="57">
        <v>18</v>
      </c>
      <c r="S45" s="75">
        <f t="shared" si="10"/>
        <v>6221</v>
      </c>
      <c r="T45" s="77">
        <f t="shared" si="11"/>
        <v>6221</v>
      </c>
      <c r="U45" s="50">
        <v>8</v>
      </c>
      <c r="V45" s="72">
        <v>5174</v>
      </c>
      <c r="W45" s="55">
        <f t="shared" si="15"/>
        <v>6221</v>
      </c>
      <c r="X45" s="55">
        <f t="shared" si="16"/>
        <v>6221</v>
      </c>
      <c r="Y45" s="52">
        <f t="shared" si="17"/>
        <v>74652</v>
      </c>
    </row>
    <row r="46" spans="1:25" ht="12" customHeight="1">
      <c r="A46" s="39" t="s">
        <v>53</v>
      </c>
      <c r="B46" s="40">
        <v>5232</v>
      </c>
      <c r="C46" s="41">
        <v>5537</v>
      </c>
      <c r="D46" s="42">
        <f t="shared" si="12"/>
        <v>5703</v>
      </c>
      <c r="E46" s="43">
        <f t="shared" si="13"/>
        <v>5906</v>
      </c>
      <c r="F46" s="43">
        <f t="shared" si="14"/>
        <v>6119</v>
      </c>
      <c r="G46" s="43">
        <f t="shared" ref="G46:H55" si="18">ROUND(F46*1.02,0)</f>
        <v>6241</v>
      </c>
      <c r="H46" s="43">
        <f t="shared" si="18"/>
        <v>6366</v>
      </c>
      <c r="I46" s="48"/>
      <c r="J46" s="50"/>
      <c r="K46" s="44"/>
      <c r="L46" s="46"/>
      <c r="M46" s="47"/>
      <c r="N46" s="80"/>
      <c r="O46" s="80"/>
      <c r="P46" s="81">
        <v>25</v>
      </c>
      <c r="Q46" s="75">
        <f t="shared" si="8"/>
        <v>6366</v>
      </c>
      <c r="R46" s="57">
        <v>19</v>
      </c>
      <c r="S46" s="75">
        <f t="shared" si="10"/>
        <v>6366</v>
      </c>
      <c r="T46" s="77">
        <f t="shared" si="11"/>
        <v>6366</v>
      </c>
      <c r="U46" s="50">
        <v>9</v>
      </c>
      <c r="V46" s="72">
        <v>5295</v>
      </c>
      <c r="W46" s="45">
        <f t="shared" si="15"/>
        <v>6366</v>
      </c>
      <c r="X46" s="45">
        <f t="shared" si="16"/>
        <v>6366</v>
      </c>
      <c r="Y46" s="52">
        <f t="shared" si="17"/>
        <v>76392</v>
      </c>
    </row>
    <row r="47" spans="1:25" ht="12" customHeight="1">
      <c r="A47" s="54"/>
      <c r="B47" s="40"/>
      <c r="C47" s="41">
        <v>5673</v>
      </c>
      <c r="D47" s="42">
        <f t="shared" si="12"/>
        <v>5843</v>
      </c>
      <c r="E47" s="43">
        <f t="shared" si="13"/>
        <v>6051</v>
      </c>
      <c r="F47" s="43">
        <f t="shared" si="14"/>
        <v>6269</v>
      </c>
      <c r="G47" s="43">
        <f t="shared" si="18"/>
        <v>6394</v>
      </c>
      <c r="H47" s="43">
        <f t="shared" si="18"/>
        <v>6522</v>
      </c>
      <c r="I47" s="48"/>
      <c r="J47" s="50"/>
      <c r="K47" s="44"/>
      <c r="L47" s="46"/>
      <c r="M47" s="47"/>
      <c r="N47" s="80"/>
      <c r="O47" s="80"/>
      <c r="P47" s="81">
        <v>26</v>
      </c>
      <c r="Q47" s="75">
        <f t="shared" si="8"/>
        <v>6522</v>
      </c>
      <c r="R47" s="57">
        <v>20</v>
      </c>
      <c r="S47" s="75">
        <f t="shared" si="10"/>
        <v>6522</v>
      </c>
      <c r="T47" s="77">
        <f t="shared" si="11"/>
        <v>6522</v>
      </c>
      <c r="U47" s="82">
        <v>10</v>
      </c>
      <c r="V47" s="76">
        <v>5419</v>
      </c>
      <c r="W47" s="58">
        <f t="shared" si="15"/>
        <v>6522</v>
      </c>
      <c r="X47" s="77">
        <f t="shared" si="16"/>
        <v>6522</v>
      </c>
      <c r="Y47" s="52">
        <f t="shared" si="17"/>
        <v>78264</v>
      </c>
    </row>
    <row r="48" spans="1:25" ht="12" customHeight="1">
      <c r="A48" s="54"/>
      <c r="B48" s="40"/>
      <c r="C48" s="41">
        <v>5809</v>
      </c>
      <c r="D48" s="42">
        <f t="shared" si="12"/>
        <v>5983</v>
      </c>
      <c r="E48" s="43">
        <f t="shared" si="13"/>
        <v>6196</v>
      </c>
      <c r="F48" s="43">
        <f t="shared" si="14"/>
        <v>6419</v>
      </c>
      <c r="G48" s="43">
        <f t="shared" si="18"/>
        <v>6547</v>
      </c>
      <c r="H48" s="43">
        <f t="shared" si="18"/>
        <v>6678</v>
      </c>
      <c r="I48" s="48"/>
      <c r="J48" s="50"/>
      <c r="K48" s="44"/>
      <c r="L48" s="46"/>
      <c r="M48" s="47"/>
      <c r="N48" s="80"/>
      <c r="O48" s="80"/>
      <c r="P48" s="81">
        <v>27</v>
      </c>
      <c r="Q48" s="75">
        <f t="shared" si="8"/>
        <v>6678</v>
      </c>
      <c r="R48" s="57">
        <v>21</v>
      </c>
      <c r="S48" s="75">
        <f t="shared" si="10"/>
        <v>6678</v>
      </c>
      <c r="T48" s="77">
        <f t="shared" si="11"/>
        <v>6678</v>
      </c>
      <c r="U48" s="82">
        <v>11</v>
      </c>
      <c r="V48" s="76">
        <v>5547</v>
      </c>
      <c r="W48" s="58">
        <f t="shared" si="15"/>
        <v>6678</v>
      </c>
      <c r="X48" s="77">
        <f t="shared" si="16"/>
        <v>6678</v>
      </c>
      <c r="Y48" s="52">
        <f t="shared" si="17"/>
        <v>80136</v>
      </c>
    </row>
    <row r="49" spans="1:25" ht="12" customHeight="1">
      <c r="A49" s="54"/>
      <c r="B49" s="40"/>
      <c r="C49" s="41">
        <v>5948</v>
      </c>
      <c r="D49" s="42">
        <f t="shared" si="12"/>
        <v>6126</v>
      </c>
      <c r="E49" s="43">
        <f t="shared" si="13"/>
        <v>6344</v>
      </c>
      <c r="F49" s="43">
        <f t="shared" si="14"/>
        <v>6572</v>
      </c>
      <c r="G49" s="43">
        <f t="shared" si="18"/>
        <v>6703</v>
      </c>
      <c r="H49" s="43">
        <f t="shared" si="18"/>
        <v>6837</v>
      </c>
      <c r="I49" s="48"/>
      <c r="J49" s="50"/>
      <c r="K49" s="44"/>
      <c r="L49" s="46"/>
      <c r="M49" s="47"/>
      <c r="N49" s="80"/>
      <c r="O49" s="80"/>
      <c r="P49" s="81">
        <v>28</v>
      </c>
      <c r="Q49" s="83">
        <f t="shared" si="8"/>
        <v>6837</v>
      </c>
      <c r="R49" s="57">
        <v>22</v>
      </c>
      <c r="S49" s="83">
        <f t="shared" si="10"/>
        <v>6837</v>
      </c>
      <c r="T49" s="77">
        <f t="shared" si="11"/>
        <v>6837</v>
      </c>
      <c r="U49" s="82">
        <v>12</v>
      </c>
      <c r="V49" s="76">
        <v>5677</v>
      </c>
      <c r="W49" s="58">
        <f t="shared" si="15"/>
        <v>6837</v>
      </c>
      <c r="X49" s="77">
        <f t="shared" si="16"/>
        <v>6837</v>
      </c>
      <c r="Y49" s="52">
        <f t="shared" si="17"/>
        <v>82044</v>
      </c>
    </row>
    <row r="50" spans="1:25" ht="12" customHeight="1">
      <c r="A50" s="54"/>
      <c r="B50" s="40"/>
      <c r="C50" s="41">
        <v>6088</v>
      </c>
      <c r="D50" s="42">
        <f t="shared" si="12"/>
        <v>6271</v>
      </c>
      <c r="E50" s="43">
        <f t="shared" si="13"/>
        <v>6494</v>
      </c>
      <c r="F50" s="43">
        <f t="shared" si="14"/>
        <v>6728</v>
      </c>
      <c r="G50" s="43">
        <f t="shared" si="18"/>
        <v>6863</v>
      </c>
      <c r="H50" s="43">
        <f t="shared" si="18"/>
        <v>7000</v>
      </c>
      <c r="I50" s="48"/>
      <c r="J50" s="50"/>
      <c r="K50" s="44"/>
      <c r="L50" s="46"/>
      <c r="M50" s="47"/>
      <c r="N50" s="80"/>
      <c r="O50" s="80"/>
      <c r="P50" s="44"/>
      <c r="Q50" s="44"/>
      <c r="R50" s="57">
        <v>23</v>
      </c>
      <c r="S50" s="80"/>
      <c r="T50" s="77">
        <f t="shared" si="11"/>
        <v>7000</v>
      </c>
      <c r="U50" s="82">
        <v>13</v>
      </c>
      <c r="V50" s="76">
        <v>5811</v>
      </c>
      <c r="W50" s="58">
        <f t="shared" si="15"/>
        <v>7000</v>
      </c>
      <c r="X50" s="77">
        <f t="shared" si="16"/>
        <v>7000</v>
      </c>
      <c r="Y50" s="52">
        <f t="shared" si="17"/>
        <v>84000</v>
      </c>
    </row>
    <row r="51" spans="1:25" ht="12" customHeight="1">
      <c r="A51" s="54"/>
      <c r="B51" s="40"/>
      <c r="C51" s="41">
        <v>6237</v>
      </c>
      <c r="D51" s="42">
        <f t="shared" si="12"/>
        <v>6424</v>
      </c>
      <c r="E51" s="43">
        <f t="shared" si="13"/>
        <v>6653</v>
      </c>
      <c r="F51" s="43">
        <f t="shared" si="14"/>
        <v>6893</v>
      </c>
      <c r="G51" s="43">
        <f t="shared" si="18"/>
        <v>7031</v>
      </c>
      <c r="H51" s="43">
        <f t="shared" si="18"/>
        <v>7172</v>
      </c>
      <c r="I51" s="48"/>
      <c r="J51" s="50"/>
      <c r="K51" s="44"/>
      <c r="L51" s="46"/>
      <c r="M51" s="47"/>
      <c r="N51" s="44"/>
      <c r="O51" s="44"/>
      <c r="P51" s="44"/>
      <c r="Q51" s="44"/>
      <c r="R51" s="57">
        <v>24</v>
      </c>
      <c r="S51" s="80"/>
      <c r="T51" s="77">
        <f t="shared" si="11"/>
        <v>7172</v>
      </c>
      <c r="U51" s="82">
        <v>14</v>
      </c>
      <c r="V51" s="76">
        <v>5948</v>
      </c>
      <c r="W51" s="59">
        <f t="shared" si="15"/>
        <v>7172</v>
      </c>
      <c r="X51" s="77">
        <f t="shared" si="16"/>
        <v>7172</v>
      </c>
      <c r="Y51" s="52">
        <f t="shared" si="17"/>
        <v>86064</v>
      </c>
    </row>
    <row r="52" spans="1:25" ht="12" customHeight="1">
      <c r="A52" s="54"/>
      <c r="B52" s="40"/>
      <c r="C52" s="41">
        <v>6383</v>
      </c>
      <c r="D52" s="42">
        <f t="shared" si="12"/>
        <v>6574</v>
      </c>
      <c r="E52" s="43">
        <f t="shared" si="13"/>
        <v>6808</v>
      </c>
      <c r="F52" s="43">
        <f t="shared" si="14"/>
        <v>7053</v>
      </c>
      <c r="G52" s="43">
        <f t="shared" si="18"/>
        <v>7194</v>
      </c>
      <c r="H52" s="43">
        <f t="shared" si="18"/>
        <v>7338</v>
      </c>
      <c r="I52" s="48"/>
      <c r="J52" s="50"/>
      <c r="K52" s="44"/>
      <c r="L52" s="46"/>
      <c r="M52" s="47"/>
      <c r="N52" s="44"/>
      <c r="O52" s="44"/>
      <c r="P52" s="44"/>
      <c r="Q52" s="44"/>
      <c r="R52" s="57">
        <v>25</v>
      </c>
      <c r="S52" s="80"/>
      <c r="T52" s="77">
        <f t="shared" si="11"/>
        <v>7338</v>
      </c>
      <c r="U52" s="82">
        <v>15</v>
      </c>
      <c r="V52" s="84"/>
      <c r="W52" s="85"/>
      <c r="X52" s="77">
        <f t="shared" si="16"/>
        <v>7338</v>
      </c>
      <c r="Y52" s="52">
        <f t="shared" si="17"/>
        <v>88056</v>
      </c>
    </row>
    <row r="53" spans="1:25" ht="12" customHeight="1">
      <c r="A53" s="54"/>
      <c r="B53" s="40"/>
      <c r="C53" s="41">
        <v>6534</v>
      </c>
      <c r="D53" s="42">
        <f t="shared" si="12"/>
        <v>6730</v>
      </c>
      <c r="E53" s="43">
        <f t="shared" si="13"/>
        <v>6970</v>
      </c>
      <c r="F53" s="43">
        <f t="shared" si="14"/>
        <v>7221</v>
      </c>
      <c r="G53" s="43">
        <f t="shared" si="18"/>
        <v>7365</v>
      </c>
      <c r="H53" s="43">
        <f t="shared" si="18"/>
        <v>7512</v>
      </c>
      <c r="I53" s="706"/>
      <c r="J53" s="86"/>
      <c r="K53" s="86"/>
      <c r="L53" s="87"/>
      <c r="M53" s="86"/>
      <c r="N53" s="86"/>
      <c r="O53" s="44"/>
      <c r="P53" s="44"/>
      <c r="Q53" s="44"/>
      <c r="R53" s="57">
        <v>26</v>
      </c>
      <c r="S53" s="80"/>
      <c r="T53" s="88">
        <f t="shared" si="11"/>
        <v>7512</v>
      </c>
      <c r="U53" s="82">
        <v>16</v>
      </c>
      <c r="V53" s="84"/>
      <c r="W53" s="89"/>
      <c r="X53" s="77">
        <f t="shared" si="16"/>
        <v>7512</v>
      </c>
      <c r="Y53" s="52">
        <f t="shared" si="17"/>
        <v>90144</v>
      </c>
    </row>
    <row r="54" spans="1:25" ht="12" customHeight="1">
      <c r="A54" s="54"/>
      <c r="B54" s="40"/>
      <c r="C54" s="41">
        <v>6690</v>
      </c>
      <c r="D54" s="42">
        <f t="shared" si="12"/>
        <v>6891</v>
      </c>
      <c r="E54" s="43">
        <f t="shared" si="13"/>
        <v>7136</v>
      </c>
      <c r="F54" s="43">
        <f t="shared" si="14"/>
        <v>7393</v>
      </c>
      <c r="G54" s="43">
        <f t="shared" si="18"/>
        <v>7541</v>
      </c>
      <c r="H54" s="43">
        <f t="shared" si="18"/>
        <v>7692</v>
      </c>
      <c r="I54" s="48"/>
      <c r="J54" s="50"/>
      <c r="K54" s="44"/>
      <c r="L54" s="46"/>
      <c r="M54" s="47"/>
      <c r="N54" s="44"/>
      <c r="O54" s="44"/>
      <c r="P54" s="44"/>
      <c r="Q54" s="44"/>
      <c r="R54" s="44"/>
      <c r="S54" s="48"/>
      <c r="T54" s="47"/>
      <c r="U54" s="82">
        <v>17</v>
      </c>
      <c r="V54" s="84"/>
      <c r="W54" s="85"/>
      <c r="X54" s="77">
        <f t="shared" si="16"/>
        <v>7692</v>
      </c>
      <c r="Y54" s="52">
        <f t="shared" si="17"/>
        <v>92304</v>
      </c>
    </row>
    <row r="55" spans="1:25" ht="12" customHeight="1">
      <c r="A55" s="54"/>
      <c r="B55" s="40"/>
      <c r="C55" s="41">
        <v>6848</v>
      </c>
      <c r="D55" s="42">
        <f t="shared" si="12"/>
        <v>7053</v>
      </c>
      <c r="E55" s="43">
        <f t="shared" si="13"/>
        <v>7304</v>
      </c>
      <c r="F55" s="43">
        <f t="shared" si="14"/>
        <v>7567</v>
      </c>
      <c r="G55" s="43">
        <f t="shared" si="18"/>
        <v>7718</v>
      </c>
      <c r="H55" s="43">
        <f t="shared" si="18"/>
        <v>7872</v>
      </c>
      <c r="I55" s="706"/>
      <c r="J55" s="86"/>
      <c r="K55" s="86"/>
      <c r="L55" s="87"/>
      <c r="M55" s="86"/>
      <c r="N55" s="86"/>
      <c r="O55" s="86"/>
      <c r="P55" s="86"/>
      <c r="Q55" s="86"/>
      <c r="R55" s="86"/>
      <c r="S55" s="80"/>
      <c r="T55" s="91"/>
      <c r="U55" s="82">
        <v>18</v>
      </c>
      <c r="V55" s="84"/>
      <c r="W55" s="85"/>
      <c r="X55" s="88">
        <f t="shared" si="16"/>
        <v>7872</v>
      </c>
      <c r="Y55" s="52">
        <f t="shared" si="17"/>
        <v>94464</v>
      </c>
    </row>
    <row r="56" spans="1:25" s="102" customFormat="1" ht="12" customHeight="1">
      <c r="A56" s="92"/>
      <c r="B56" s="93" t="s">
        <v>54</v>
      </c>
      <c r="C56" s="94"/>
      <c r="D56" s="95"/>
      <c r="E56" s="96"/>
      <c r="F56" s="96"/>
      <c r="G56" s="96"/>
      <c r="H56" s="96"/>
      <c r="I56" s="817" t="s">
        <v>75</v>
      </c>
      <c r="J56" s="95"/>
      <c r="K56" s="97"/>
      <c r="L56" s="93"/>
      <c r="M56" s="98"/>
      <c r="N56" s="97"/>
      <c r="O56" s="97"/>
      <c r="P56" s="97"/>
      <c r="Q56" s="97"/>
      <c r="R56" s="97"/>
      <c r="S56" s="99"/>
      <c r="T56" s="98"/>
      <c r="U56" s="95"/>
      <c r="V56" s="100"/>
      <c r="W56" s="98"/>
      <c r="X56" s="98"/>
      <c r="Y56" s="101"/>
    </row>
    <row r="57" spans="1:25" ht="12" customHeight="1">
      <c r="C57" s="103"/>
    </row>
    <row r="58" spans="1:25" ht="12" customHeight="1">
      <c r="C58" s="103"/>
    </row>
    <row r="59" spans="1:25" ht="12" customHeight="1">
      <c r="C59" s="103"/>
    </row>
    <row r="60" spans="1:25" ht="12" customHeight="1">
      <c r="C60" s="103"/>
    </row>
    <row r="61" spans="1:25" ht="12" customHeight="1">
      <c r="C61" s="103"/>
    </row>
    <row r="62" spans="1:25" ht="12" customHeight="1">
      <c r="C62" s="103"/>
    </row>
    <row r="63" spans="1:25" ht="12" customHeight="1">
      <c r="C63" s="103"/>
    </row>
  </sheetData>
  <mergeCells count="2">
    <mergeCell ref="O1:Q1"/>
    <mergeCell ref="S1:T1"/>
  </mergeCells>
  <phoneticPr fontId="3" type="noConversion"/>
  <printOptions horizontalCentered="1" verticalCentered="1" gridLines="1" gridLinesSet="0"/>
  <pageMargins left="0.25" right="0.196850393700787" top="1.06" bottom="0.53" header="0.25" footer="0.23"/>
  <pageSetup orientation="portrait" horizontalDpi="4294967292" r:id="rId1"/>
  <headerFooter alignWithMargins="0">
    <oddHeader xml:space="preserve">&amp;L
&amp;C&amp;"Times New Roman,Bold"&amp;11California State University 
ACADEMIC YEAR FACULTY
Effective July 1, 2002
&amp;9(Class Codes 2358, 2360, 2375, 2378, 2381, 2384, 2399, 2919, 3071, 3073, 3075)&amp;R&amp;"Times New Roman,Bold"&amp;11 7-1-02
2.0% GSI
2.65% SSI (6/30/03) </oddHeader>
    <oddFooter>&amp;L&amp;"Times New Roman,Bold"fa:cks:&amp;F&amp;R&amp;"Times New Roman,Bold"&amp;D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opLeftCell="I1" workbookViewId="0">
      <selection activeCell="Y32" sqref="Y32"/>
    </sheetView>
  </sheetViews>
  <sheetFormatPr defaultColWidth="9" defaultRowHeight="12" customHeight="1"/>
  <cols>
    <col min="1" max="1" width="7.85546875" style="979" hidden="1" customWidth="1"/>
    <col min="2" max="7" width="10.7109375" style="979" hidden="1" customWidth="1"/>
    <col min="8" max="8" width="9.7109375" style="979" hidden="1" customWidth="1"/>
    <col min="9" max="9" width="3.7109375" style="980" customWidth="1"/>
    <col min="10" max="10" width="9.7109375" style="980" customWidth="1"/>
    <col min="11" max="11" width="3" style="981" bestFit="1" customWidth="1"/>
    <col min="12" max="12" width="9.28515625" style="982" bestFit="1" customWidth="1"/>
    <col min="13" max="13" width="3" style="980" bestFit="1" customWidth="1"/>
    <col min="14" max="14" width="9.7109375" style="981" bestFit="1" customWidth="1"/>
    <col min="15" max="15" width="3" style="980" bestFit="1" customWidth="1"/>
    <col min="16" max="16" width="9.7109375" style="980" customWidth="1"/>
    <col min="17" max="17" width="3" style="980" bestFit="1" customWidth="1"/>
    <col min="18" max="18" width="8.85546875" style="980" customWidth="1"/>
    <col min="19" max="19" width="9.7109375" style="980" customWidth="1"/>
    <col min="20" max="20" width="3" style="980" bestFit="1" customWidth="1"/>
    <col min="21" max="21" width="10" style="980" bestFit="1" customWidth="1"/>
    <col min="22" max="22" width="9.7109375" style="983" customWidth="1"/>
    <col min="23" max="23" width="9" style="980" bestFit="1" customWidth="1"/>
    <col min="24" max="16384" width="9" style="942"/>
  </cols>
  <sheetData>
    <row r="1" spans="1:23" s="918" customFormat="1" ht="12" customHeight="1">
      <c r="A1" s="908"/>
      <c r="B1" s="909"/>
      <c r="C1" s="909"/>
      <c r="D1" s="909"/>
      <c r="E1" s="909"/>
      <c r="F1" s="909"/>
      <c r="G1" s="909"/>
      <c r="H1" s="909"/>
      <c r="I1" s="910"/>
      <c r="J1" s="911" t="s">
        <v>0</v>
      </c>
      <c r="K1" s="912"/>
      <c r="L1" s="913" t="s">
        <v>1</v>
      </c>
      <c r="M1" s="909"/>
      <c r="N1" s="914" t="s">
        <v>2</v>
      </c>
      <c r="O1" s="915"/>
      <c r="P1" s="916"/>
      <c r="Q1" s="909" t="s">
        <v>3</v>
      </c>
      <c r="R1" s="915" t="s">
        <v>4</v>
      </c>
      <c r="S1" s="915"/>
      <c r="T1" s="917"/>
      <c r="U1" s="915" t="s">
        <v>5</v>
      </c>
      <c r="V1" s="915"/>
      <c r="W1" s="910"/>
    </row>
    <row r="2" spans="1:23" s="924" customFormat="1" ht="12" customHeight="1">
      <c r="A2" s="919" t="s">
        <v>6</v>
      </c>
      <c r="B2" s="920" t="s">
        <v>7</v>
      </c>
      <c r="C2" s="920"/>
      <c r="D2" s="920"/>
      <c r="E2" s="920"/>
      <c r="F2" s="920"/>
      <c r="G2" s="920"/>
      <c r="H2" s="920"/>
      <c r="I2" s="920" t="s">
        <v>8</v>
      </c>
      <c r="J2" s="920" t="s">
        <v>9</v>
      </c>
      <c r="K2" s="921"/>
      <c r="L2" s="921" t="s">
        <v>10</v>
      </c>
      <c r="M2" s="920"/>
      <c r="N2" s="921"/>
      <c r="O2" s="920"/>
      <c r="P2" s="920" t="s">
        <v>11</v>
      </c>
      <c r="Q2" s="920"/>
      <c r="R2" s="920"/>
      <c r="S2" s="920" t="s">
        <v>12</v>
      </c>
      <c r="T2" s="922"/>
      <c r="U2" s="920" t="s">
        <v>3</v>
      </c>
      <c r="V2" s="920" t="s">
        <v>13</v>
      </c>
      <c r="W2" s="923"/>
    </row>
    <row r="3" spans="1:23" s="924" customFormat="1" ht="12" customHeight="1">
      <c r="A3" s="919" t="s">
        <v>14</v>
      </c>
      <c r="B3" s="920" t="s">
        <v>14</v>
      </c>
      <c r="C3" s="920"/>
      <c r="D3" s="920"/>
      <c r="E3" s="920"/>
      <c r="F3" s="920"/>
      <c r="G3" s="920"/>
      <c r="H3" s="920"/>
      <c r="I3" s="922" t="s">
        <v>15</v>
      </c>
      <c r="J3" s="920"/>
      <c r="K3" s="925"/>
      <c r="L3" s="921" t="s">
        <v>16</v>
      </c>
      <c r="M3" s="920"/>
      <c r="N3" s="921"/>
      <c r="O3" s="923"/>
      <c r="P3" s="923" t="s">
        <v>17</v>
      </c>
      <c r="Q3" s="923"/>
      <c r="R3" s="920" t="s">
        <v>3</v>
      </c>
      <c r="S3" s="920" t="s">
        <v>18</v>
      </c>
      <c r="T3" s="922"/>
      <c r="U3" s="920" t="s">
        <v>3</v>
      </c>
      <c r="V3" s="920" t="s">
        <v>19</v>
      </c>
      <c r="W3" s="920" t="s">
        <v>3</v>
      </c>
    </row>
    <row r="4" spans="1:23" s="924" customFormat="1" ht="12" customHeight="1">
      <c r="A4" s="919" t="s">
        <v>20</v>
      </c>
      <c r="B4" s="920" t="s">
        <v>67</v>
      </c>
      <c r="C4" s="926">
        <v>35612</v>
      </c>
      <c r="D4" s="926">
        <v>36039</v>
      </c>
      <c r="E4" s="926">
        <v>36342</v>
      </c>
      <c r="F4" s="926">
        <v>36708</v>
      </c>
      <c r="G4" s="926">
        <v>37347</v>
      </c>
      <c r="H4" s="926">
        <v>37438</v>
      </c>
      <c r="I4" s="922" t="s">
        <v>22</v>
      </c>
      <c r="J4" s="920"/>
      <c r="K4" s="925"/>
      <c r="L4" s="921" t="s">
        <v>23</v>
      </c>
      <c r="M4" s="920"/>
      <c r="N4" s="921" t="s">
        <v>58</v>
      </c>
      <c r="O4" s="922"/>
      <c r="P4" s="920" t="s">
        <v>121</v>
      </c>
      <c r="Q4" s="923"/>
      <c r="R4" s="920" t="s">
        <v>25</v>
      </c>
      <c r="S4" s="920" t="s">
        <v>122</v>
      </c>
      <c r="T4" s="922"/>
      <c r="U4" s="920" t="s">
        <v>26</v>
      </c>
      <c r="V4" s="920" t="s">
        <v>123</v>
      </c>
      <c r="W4" s="922" t="s">
        <v>27</v>
      </c>
    </row>
    <row r="5" spans="1:23" s="935" customFormat="1" ht="12" customHeight="1" thickBot="1">
      <c r="A5" s="927">
        <v>34881</v>
      </c>
      <c r="B5" s="928">
        <v>34881</v>
      </c>
      <c r="C5" s="929">
        <v>2.2100000000000002E-2</v>
      </c>
      <c r="D5" s="930">
        <v>0.03</v>
      </c>
      <c r="E5" s="930">
        <v>3.56E-2</v>
      </c>
      <c r="F5" s="930">
        <v>3.5999999999999997E-2</v>
      </c>
      <c r="G5" s="930">
        <v>0.02</v>
      </c>
      <c r="H5" s="930">
        <v>0.02</v>
      </c>
      <c r="I5" s="931" t="s">
        <v>28</v>
      </c>
      <c r="J5" s="932" t="s">
        <v>29</v>
      </c>
      <c r="K5" s="933"/>
      <c r="L5" s="934" t="s">
        <v>30</v>
      </c>
      <c r="M5" s="931"/>
      <c r="N5" s="934"/>
      <c r="O5" s="932"/>
      <c r="P5" s="932" t="s">
        <v>31</v>
      </c>
      <c r="Q5" s="931"/>
      <c r="R5" s="932"/>
      <c r="S5" s="932" t="s">
        <v>32</v>
      </c>
      <c r="T5" s="931"/>
      <c r="U5" s="932" t="s">
        <v>3</v>
      </c>
      <c r="V5" s="932" t="s">
        <v>33</v>
      </c>
      <c r="W5" s="931" t="s">
        <v>7</v>
      </c>
    </row>
    <row r="6" spans="1:23" ht="12" customHeight="1">
      <c r="A6" s="936" t="s">
        <v>34</v>
      </c>
      <c r="B6" s="937">
        <v>2390</v>
      </c>
      <c r="C6" s="937">
        <v>2530</v>
      </c>
      <c r="D6" s="937">
        <f t="shared" ref="D6:D37" si="0">ROUND(C6*1.03,0)</f>
        <v>2606</v>
      </c>
      <c r="E6" s="937">
        <f t="shared" ref="E6:E37" si="1">ROUND(1.0356*D6,0)</f>
        <v>2699</v>
      </c>
      <c r="F6" s="937">
        <f t="shared" ref="F6:F37" si="2">ROUND(1.036*E6,0)</f>
        <v>2796</v>
      </c>
      <c r="G6" s="937">
        <f t="shared" ref="G6:G37" si="3">ROUND(1.02*F6,0)</f>
        <v>2852</v>
      </c>
      <c r="H6" s="937">
        <f t="shared" ref="H6:H37" si="4">ROUND(G6*1.02,0)</f>
        <v>2909</v>
      </c>
      <c r="I6" s="938">
        <v>1</v>
      </c>
      <c r="J6" s="939">
        <f t="shared" ref="J6:J13" si="5">H6</f>
        <v>2909</v>
      </c>
      <c r="K6" s="940"/>
      <c r="L6" s="940"/>
      <c r="M6" s="938"/>
      <c r="N6" s="940"/>
      <c r="O6" s="938"/>
      <c r="P6" s="938"/>
      <c r="Q6" s="938"/>
      <c r="R6" s="938"/>
      <c r="S6" s="938"/>
      <c r="T6" s="938"/>
      <c r="U6" s="941"/>
      <c r="V6" s="941"/>
      <c r="W6" s="941">
        <f t="shared" ref="W6:W37" si="6">12*H6</f>
        <v>34908</v>
      </c>
    </row>
    <row r="7" spans="1:23" ht="12" customHeight="1">
      <c r="A7" s="943"/>
      <c r="B7" s="937"/>
      <c r="C7" s="937">
        <v>2585</v>
      </c>
      <c r="D7" s="937">
        <f t="shared" si="0"/>
        <v>2663</v>
      </c>
      <c r="E7" s="937">
        <f t="shared" si="1"/>
        <v>2758</v>
      </c>
      <c r="F7" s="937">
        <f t="shared" si="2"/>
        <v>2857</v>
      </c>
      <c r="G7" s="937">
        <f t="shared" si="3"/>
        <v>2914</v>
      </c>
      <c r="H7" s="937">
        <f t="shared" si="4"/>
        <v>2972</v>
      </c>
      <c r="I7" s="938">
        <v>2</v>
      </c>
      <c r="J7" s="944">
        <f t="shared" si="5"/>
        <v>2972</v>
      </c>
      <c r="K7" s="940"/>
      <c r="L7" s="940"/>
      <c r="M7" s="938"/>
      <c r="N7" s="940"/>
      <c r="O7" s="938"/>
      <c r="P7" s="938"/>
      <c r="Q7" s="938"/>
      <c r="R7" s="938"/>
      <c r="S7" s="938"/>
      <c r="T7" s="938"/>
      <c r="U7" s="941"/>
      <c r="V7" s="941"/>
      <c r="W7" s="941">
        <f t="shared" si="6"/>
        <v>35664</v>
      </c>
    </row>
    <row r="8" spans="1:23" ht="12" customHeight="1">
      <c r="A8" s="936" t="s">
        <v>35</v>
      </c>
      <c r="B8" s="937">
        <v>2495</v>
      </c>
      <c r="C8" s="937">
        <v>2640</v>
      </c>
      <c r="D8" s="937">
        <f t="shared" si="0"/>
        <v>2719</v>
      </c>
      <c r="E8" s="937">
        <f t="shared" si="1"/>
        <v>2816</v>
      </c>
      <c r="F8" s="937">
        <f t="shared" si="2"/>
        <v>2917</v>
      </c>
      <c r="G8" s="937">
        <f t="shared" si="3"/>
        <v>2975</v>
      </c>
      <c r="H8" s="937">
        <f t="shared" si="4"/>
        <v>3035</v>
      </c>
      <c r="I8" s="938">
        <v>3</v>
      </c>
      <c r="J8" s="944">
        <f t="shared" si="5"/>
        <v>3035</v>
      </c>
      <c r="K8" s="940"/>
      <c r="L8" s="940"/>
      <c r="M8" s="938"/>
      <c r="N8" s="940"/>
      <c r="O8" s="938"/>
      <c r="P8" s="938"/>
      <c r="Q8" s="938"/>
      <c r="R8" s="938"/>
      <c r="S8" s="938"/>
      <c r="T8" s="938"/>
      <c r="U8" s="941"/>
      <c r="V8" s="941"/>
      <c r="W8" s="941">
        <f t="shared" si="6"/>
        <v>36420</v>
      </c>
    </row>
    <row r="9" spans="1:23" ht="12" customHeight="1">
      <c r="A9" s="943"/>
      <c r="B9" s="937"/>
      <c r="C9" s="937">
        <v>2699</v>
      </c>
      <c r="D9" s="937">
        <f t="shared" si="0"/>
        <v>2780</v>
      </c>
      <c r="E9" s="937">
        <f t="shared" si="1"/>
        <v>2879</v>
      </c>
      <c r="F9" s="937">
        <f t="shared" si="2"/>
        <v>2983</v>
      </c>
      <c r="G9" s="937">
        <f t="shared" si="3"/>
        <v>3043</v>
      </c>
      <c r="H9" s="937">
        <f t="shared" si="4"/>
        <v>3104</v>
      </c>
      <c r="I9" s="938">
        <v>4</v>
      </c>
      <c r="J9" s="944">
        <f t="shared" si="5"/>
        <v>3104</v>
      </c>
      <c r="K9" s="940"/>
      <c r="L9" s="940"/>
      <c r="M9" s="938"/>
      <c r="N9" s="940"/>
      <c r="O9" s="938"/>
      <c r="P9" s="938"/>
      <c r="Q9" s="938"/>
      <c r="R9" s="938"/>
      <c r="S9" s="938"/>
      <c r="T9" s="938"/>
      <c r="U9" s="941"/>
      <c r="V9" s="941"/>
      <c r="W9" s="941">
        <f t="shared" si="6"/>
        <v>37248</v>
      </c>
    </row>
    <row r="10" spans="1:23" ht="12" customHeight="1">
      <c r="A10" s="936" t="s">
        <v>36</v>
      </c>
      <c r="B10" s="937">
        <v>2605</v>
      </c>
      <c r="C10" s="937">
        <v>2757</v>
      </c>
      <c r="D10" s="937">
        <f t="shared" si="0"/>
        <v>2840</v>
      </c>
      <c r="E10" s="937">
        <f t="shared" si="1"/>
        <v>2941</v>
      </c>
      <c r="F10" s="937">
        <f t="shared" si="2"/>
        <v>3047</v>
      </c>
      <c r="G10" s="937">
        <f t="shared" si="3"/>
        <v>3108</v>
      </c>
      <c r="H10" s="937">
        <f t="shared" si="4"/>
        <v>3170</v>
      </c>
      <c r="I10" s="938">
        <v>5</v>
      </c>
      <c r="J10" s="939">
        <f t="shared" si="5"/>
        <v>3170</v>
      </c>
      <c r="K10" s="940"/>
      <c r="L10" s="940"/>
      <c r="M10" s="938"/>
      <c r="N10" s="940"/>
      <c r="O10" s="938"/>
      <c r="P10" s="938"/>
      <c r="Q10" s="938"/>
      <c r="R10" s="938"/>
      <c r="S10" s="938"/>
      <c r="T10" s="938"/>
      <c r="U10" s="941"/>
      <c r="V10" s="941"/>
      <c r="W10" s="941">
        <f t="shared" si="6"/>
        <v>38040</v>
      </c>
    </row>
    <row r="11" spans="1:23" ht="12" customHeight="1">
      <c r="A11" s="936"/>
      <c r="B11" s="937"/>
      <c r="C11" s="937">
        <v>2821</v>
      </c>
      <c r="D11" s="937">
        <f t="shared" si="0"/>
        <v>2906</v>
      </c>
      <c r="E11" s="937">
        <f t="shared" si="1"/>
        <v>3009</v>
      </c>
      <c r="F11" s="937">
        <f t="shared" si="2"/>
        <v>3117</v>
      </c>
      <c r="G11" s="937">
        <f t="shared" si="3"/>
        <v>3179</v>
      </c>
      <c r="H11" s="937">
        <f t="shared" si="4"/>
        <v>3243</v>
      </c>
      <c r="I11" s="945">
        <v>6</v>
      </c>
      <c r="J11" s="946">
        <f t="shared" si="5"/>
        <v>3243</v>
      </c>
      <c r="K11" s="940"/>
      <c r="L11" s="940"/>
      <c r="M11" s="938"/>
      <c r="N11" s="940"/>
      <c r="O11" s="938"/>
      <c r="P11" s="938"/>
      <c r="Q11" s="938"/>
      <c r="R11" s="938"/>
      <c r="S11" s="938"/>
      <c r="T11" s="938"/>
      <c r="U11" s="941"/>
      <c r="V11" s="941"/>
      <c r="W11" s="941">
        <f t="shared" si="6"/>
        <v>38916</v>
      </c>
    </row>
    <row r="12" spans="1:23" ht="12" customHeight="1">
      <c r="A12" s="936"/>
      <c r="B12" s="937"/>
      <c r="C12" s="937">
        <v>2885</v>
      </c>
      <c r="D12" s="937">
        <f t="shared" si="0"/>
        <v>2972</v>
      </c>
      <c r="E12" s="937">
        <f t="shared" si="1"/>
        <v>3078</v>
      </c>
      <c r="F12" s="937">
        <f t="shared" si="2"/>
        <v>3189</v>
      </c>
      <c r="G12" s="937">
        <f t="shared" si="3"/>
        <v>3253</v>
      </c>
      <c r="H12" s="937">
        <f t="shared" si="4"/>
        <v>3318</v>
      </c>
      <c r="I12" s="945">
        <v>7</v>
      </c>
      <c r="J12" s="946">
        <f t="shared" si="5"/>
        <v>3318</v>
      </c>
      <c r="K12" s="940"/>
      <c r="L12" s="940"/>
      <c r="M12" s="938"/>
      <c r="N12" s="940"/>
      <c r="O12" s="938"/>
      <c r="P12" s="938"/>
      <c r="Q12" s="938"/>
      <c r="R12" s="938"/>
      <c r="S12" s="938"/>
      <c r="T12" s="938"/>
      <c r="U12" s="941"/>
      <c r="V12" s="941"/>
      <c r="W12" s="941">
        <f t="shared" si="6"/>
        <v>39816</v>
      </c>
    </row>
    <row r="13" spans="1:23" ht="12" customHeight="1">
      <c r="A13" s="936"/>
      <c r="B13" s="937"/>
      <c r="C13" s="937">
        <v>2952</v>
      </c>
      <c r="D13" s="937">
        <f t="shared" si="0"/>
        <v>3041</v>
      </c>
      <c r="E13" s="937">
        <f t="shared" si="1"/>
        <v>3149</v>
      </c>
      <c r="F13" s="937">
        <f t="shared" si="2"/>
        <v>3262</v>
      </c>
      <c r="G13" s="937">
        <f t="shared" si="3"/>
        <v>3327</v>
      </c>
      <c r="H13" s="937">
        <f t="shared" si="4"/>
        <v>3394</v>
      </c>
      <c r="I13" s="945">
        <v>8</v>
      </c>
      <c r="J13" s="947">
        <f t="shared" si="5"/>
        <v>3394</v>
      </c>
      <c r="K13" s="940"/>
      <c r="L13" s="940"/>
      <c r="M13" s="938"/>
      <c r="N13" s="940"/>
      <c r="O13" s="938"/>
      <c r="P13" s="938"/>
      <c r="Q13" s="938"/>
      <c r="R13" s="938"/>
      <c r="S13" s="938"/>
      <c r="T13" s="938"/>
      <c r="U13" s="941"/>
      <c r="V13" s="941"/>
      <c r="W13" s="941">
        <f t="shared" si="6"/>
        <v>40728</v>
      </c>
    </row>
    <row r="14" spans="1:23" ht="12" customHeight="1">
      <c r="A14" s="936" t="s">
        <v>37</v>
      </c>
      <c r="B14" s="937">
        <v>2853</v>
      </c>
      <c r="C14" s="937">
        <v>3019</v>
      </c>
      <c r="D14" s="937">
        <f t="shared" si="0"/>
        <v>3110</v>
      </c>
      <c r="E14" s="937">
        <f t="shared" si="1"/>
        <v>3221</v>
      </c>
      <c r="F14" s="937">
        <f t="shared" si="2"/>
        <v>3337</v>
      </c>
      <c r="G14" s="937">
        <f t="shared" si="3"/>
        <v>3404</v>
      </c>
      <c r="H14" s="937">
        <f t="shared" si="4"/>
        <v>3472</v>
      </c>
      <c r="I14" s="938"/>
      <c r="J14" s="938"/>
      <c r="K14" s="940">
        <v>1</v>
      </c>
      <c r="L14" s="777">
        <f t="shared" ref="L14:L27" si="7">H14</f>
        <v>3472</v>
      </c>
      <c r="M14" s="938"/>
      <c r="N14" s="940"/>
      <c r="O14" s="938"/>
      <c r="P14" s="938"/>
      <c r="Q14" s="938"/>
      <c r="R14" s="938"/>
      <c r="S14" s="938"/>
      <c r="T14" s="938"/>
      <c r="U14" s="941"/>
      <c r="V14" s="941"/>
      <c r="W14" s="941">
        <f t="shared" si="6"/>
        <v>41664</v>
      </c>
    </row>
    <row r="15" spans="1:23" ht="12" customHeight="1">
      <c r="A15" s="943"/>
      <c r="B15" s="937"/>
      <c r="C15" s="937">
        <v>3091</v>
      </c>
      <c r="D15" s="937">
        <f t="shared" si="0"/>
        <v>3184</v>
      </c>
      <c r="E15" s="937">
        <f t="shared" si="1"/>
        <v>3297</v>
      </c>
      <c r="F15" s="937">
        <f t="shared" si="2"/>
        <v>3416</v>
      </c>
      <c r="G15" s="937">
        <f t="shared" si="3"/>
        <v>3484</v>
      </c>
      <c r="H15" s="937">
        <f t="shared" si="4"/>
        <v>3554</v>
      </c>
      <c r="I15" s="938"/>
      <c r="J15" s="938"/>
      <c r="K15" s="940">
        <v>2</v>
      </c>
      <c r="L15" s="858">
        <f t="shared" si="7"/>
        <v>3554</v>
      </c>
      <c r="M15" s="938"/>
      <c r="N15" s="940"/>
      <c r="O15" s="938"/>
      <c r="P15" s="938"/>
      <c r="Q15" s="938"/>
      <c r="R15" s="938"/>
      <c r="S15" s="938"/>
      <c r="T15" s="938"/>
      <c r="U15" s="941"/>
      <c r="V15" s="941"/>
      <c r="W15" s="941">
        <f t="shared" si="6"/>
        <v>42648</v>
      </c>
    </row>
    <row r="16" spans="1:23" ht="12" customHeight="1">
      <c r="A16" s="936" t="s">
        <v>38</v>
      </c>
      <c r="B16" s="937">
        <v>2989</v>
      </c>
      <c r="C16" s="937">
        <v>3163</v>
      </c>
      <c r="D16" s="937">
        <f t="shared" si="0"/>
        <v>3258</v>
      </c>
      <c r="E16" s="937">
        <f t="shared" si="1"/>
        <v>3374</v>
      </c>
      <c r="F16" s="937">
        <f t="shared" si="2"/>
        <v>3495</v>
      </c>
      <c r="G16" s="937">
        <f t="shared" si="3"/>
        <v>3565</v>
      </c>
      <c r="H16" s="937">
        <f t="shared" si="4"/>
        <v>3636</v>
      </c>
      <c r="I16" s="938"/>
      <c r="J16" s="938"/>
      <c r="K16" s="940">
        <v>3</v>
      </c>
      <c r="L16" s="858">
        <f t="shared" si="7"/>
        <v>3636</v>
      </c>
      <c r="M16" s="938"/>
      <c r="N16" s="940"/>
      <c r="O16" s="938"/>
      <c r="P16" s="938"/>
      <c r="Q16" s="938"/>
      <c r="R16" s="938"/>
      <c r="S16" s="938"/>
      <c r="T16" s="938"/>
      <c r="U16" s="941"/>
      <c r="V16" s="941"/>
      <c r="W16" s="941">
        <f t="shared" si="6"/>
        <v>43632</v>
      </c>
    </row>
    <row r="17" spans="1:23" ht="12" customHeight="1">
      <c r="A17" s="943"/>
      <c r="B17" s="937"/>
      <c r="C17" s="937">
        <v>3239</v>
      </c>
      <c r="D17" s="937">
        <f t="shared" si="0"/>
        <v>3336</v>
      </c>
      <c r="E17" s="937">
        <f t="shared" si="1"/>
        <v>3455</v>
      </c>
      <c r="F17" s="937">
        <f t="shared" si="2"/>
        <v>3579</v>
      </c>
      <c r="G17" s="937">
        <f t="shared" si="3"/>
        <v>3651</v>
      </c>
      <c r="H17" s="937">
        <f t="shared" si="4"/>
        <v>3724</v>
      </c>
      <c r="I17" s="938"/>
      <c r="J17" s="938"/>
      <c r="K17" s="940">
        <v>4</v>
      </c>
      <c r="L17" s="858">
        <f t="shared" si="7"/>
        <v>3724</v>
      </c>
      <c r="M17" s="938"/>
      <c r="N17" s="948"/>
      <c r="O17" s="938"/>
      <c r="P17" s="938"/>
      <c r="Q17" s="938"/>
      <c r="R17" s="938"/>
      <c r="S17" s="938"/>
      <c r="T17" s="938"/>
      <c r="U17" s="941"/>
      <c r="V17" s="941"/>
      <c r="W17" s="941">
        <f t="shared" si="6"/>
        <v>44688</v>
      </c>
    </row>
    <row r="18" spans="1:23" ht="12" customHeight="1">
      <c r="A18" s="936" t="s">
        <v>39</v>
      </c>
      <c r="B18" s="937">
        <v>3130</v>
      </c>
      <c r="C18" s="937">
        <v>3313</v>
      </c>
      <c r="D18" s="937">
        <f t="shared" si="0"/>
        <v>3412</v>
      </c>
      <c r="E18" s="937">
        <f t="shared" si="1"/>
        <v>3533</v>
      </c>
      <c r="F18" s="937">
        <f t="shared" si="2"/>
        <v>3660</v>
      </c>
      <c r="G18" s="937">
        <f t="shared" si="3"/>
        <v>3733</v>
      </c>
      <c r="H18" s="937">
        <f t="shared" si="4"/>
        <v>3808</v>
      </c>
      <c r="I18" s="938"/>
      <c r="J18" s="938"/>
      <c r="K18" s="940">
        <v>5</v>
      </c>
      <c r="L18" s="858">
        <f t="shared" si="7"/>
        <v>3808</v>
      </c>
      <c r="M18" s="949">
        <v>1</v>
      </c>
      <c r="N18" s="950">
        <f t="shared" ref="N18:N45" si="8">H18</f>
        <v>3808</v>
      </c>
      <c r="O18" s="938"/>
      <c r="P18" s="938"/>
      <c r="Q18" s="938"/>
      <c r="R18" s="938"/>
      <c r="S18" s="938"/>
      <c r="T18" s="938"/>
      <c r="U18" s="941"/>
      <c r="V18" s="941"/>
      <c r="W18" s="941">
        <f t="shared" si="6"/>
        <v>45696</v>
      </c>
    </row>
    <row r="19" spans="1:23" ht="12" customHeight="1">
      <c r="A19" s="943"/>
      <c r="B19" s="937"/>
      <c r="C19" s="937">
        <v>3391</v>
      </c>
      <c r="D19" s="937">
        <f t="shared" si="0"/>
        <v>3493</v>
      </c>
      <c r="E19" s="937">
        <f t="shared" si="1"/>
        <v>3617</v>
      </c>
      <c r="F19" s="937">
        <f t="shared" si="2"/>
        <v>3747</v>
      </c>
      <c r="G19" s="937">
        <f t="shared" si="3"/>
        <v>3822</v>
      </c>
      <c r="H19" s="937">
        <f t="shared" si="4"/>
        <v>3898</v>
      </c>
      <c r="I19" s="938"/>
      <c r="J19" s="938"/>
      <c r="K19" s="940">
        <v>6</v>
      </c>
      <c r="L19" s="858">
        <f t="shared" si="7"/>
        <v>3898</v>
      </c>
      <c r="M19" s="949">
        <v>2</v>
      </c>
      <c r="N19" s="951">
        <f t="shared" si="8"/>
        <v>3898</v>
      </c>
      <c r="O19" s="938"/>
      <c r="P19" s="938"/>
      <c r="Q19" s="938"/>
      <c r="R19" s="938"/>
      <c r="S19" s="938"/>
      <c r="T19" s="938"/>
      <c r="U19" s="941"/>
      <c r="V19" s="941"/>
      <c r="W19" s="941">
        <f t="shared" si="6"/>
        <v>46776</v>
      </c>
    </row>
    <row r="20" spans="1:23" ht="12" customHeight="1">
      <c r="A20" s="936" t="s">
        <v>40</v>
      </c>
      <c r="B20" s="937">
        <v>3280</v>
      </c>
      <c r="C20" s="937">
        <v>3471</v>
      </c>
      <c r="D20" s="937">
        <f t="shared" si="0"/>
        <v>3575</v>
      </c>
      <c r="E20" s="937">
        <f t="shared" si="1"/>
        <v>3702</v>
      </c>
      <c r="F20" s="937">
        <f t="shared" si="2"/>
        <v>3835</v>
      </c>
      <c r="G20" s="937">
        <f t="shared" si="3"/>
        <v>3912</v>
      </c>
      <c r="H20" s="937">
        <f t="shared" si="4"/>
        <v>3990</v>
      </c>
      <c r="I20" s="938"/>
      <c r="J20" s="938"/>
      <c r="K20" s="940">
        <v>7</v>
      </c>
      <c r="L20" s="858">
        <f t="shared" si="7"/>
        <v>3990</v>
      </c>
      <c r="M20" s="949">
        <v>3</v>
      </c>
      <c r="N20" s="951">
        <f t="shared" si="8"/>
        <v>3990</v>
      </c>
      <c r="O20" s="938"/>
      <c r="P20" s="938"/>
      <c r="Q20" s="938"/>
      <c r="R20" s="938"/>
      <c r="S20" s="938"/>
      <c r="T20" s="938"/>
      <c r="U20" s="941"/>
      <c r="V20" s="941"/>
      <c r="W20" s="941">
        <f t="shared" si="6"/>
        <v>47880</v>
      </c>
    </row>
    <row r="21" spans="1:23" ht="12" customHeight="1">
      <c r="A21" s="943"/>
      <c r="B21" s="937"/>
      <c r="C21" s="937">
        <v>3551</v>
      </c>
      <c r="D21" s="937">
        <f t="shared" si="0"/>
        <v>3658</v>
      </c>
      <c r="E21" s="937">
        <f t="shared" si="1"/>
        <v>3788</v>
      </c>
      <c r="F21" s="937">
        <f t="shared" si="2"/>
        <v>3924</v>
      </c>
      <c r="G21" s="937">
        <f t="shared" si="3"/>
        <v>4002</v>
      </c>
      <c r="H21" s="937">
        <f t="shared" si="4"/>
        <v>4082</v>
      </c>
      <c r="I21" s="938"/>
      <c r="J21" s="938"/>
      <c r="K21" s="940">
        <v>8</v>
      </c>
      <c r="L21" s="858">
        <f t="shared" si="7"/>
        <v>4082</v>
      </c>
      <c r="M21" s="949">
        <v>4</v>
      </c>
      <c r="N21" s="951">
        <f t="shared" si="8"/>
        <v>4082</v>
      </c>
      <c r="O21" s="938"/>
      <c r="P21" s="938"/>
      <c r="Q21" s="938"/>
      <c r="R21" s="938"/>
      <c r="S21" s="938"/>
      <c r="T21" s="938"/>
      <c r="U21" s="941"/>
      <c r="V21" s="941"/>
      <c r="W21" s="941">
        <f t="shared" si="6"/>
        <v>48984</v>
      </c>
    </row>
    <row r="22" spans="1:23" ht="12" customHeight="1">
      <c r="A22" s="936" t="s">
        <v>41</v>
      </c>
      <c r="B22" s="937">
        <v>3432</v>
      </c>
      <c r="C22" s="937">
        <v>3632</v>
      </c>
      <c r="D22" s="937">
        <f t="shared" si="0"/>
        <v>3741</v>
      </c>
      <c r="E22" s="937">
        <f t="shared" si="1"/>
        <v>3874</v>
      </c>
      <c r="F22" s="937">
        <f t="shared" si="2"/>
        <v>4013</v>
      </c>
      <c r="G22" s="937">
        <f t="shared" si="3"/>
        <v>4093</v>
      </c>
      <c r="H22" s="937">
        <f t="shared" si="4"/>
        <v>4175</v>
      </c>
      <c r="I22" s="938"/>
      <c r="J22" s="938"/>
      <c r="K22" s="940">
        <v>9</v>
      </c>
      <c r="L22" s="777">
        <f t="shared" si="7"/>
        <v>4175</v>
      </c>
      <c r="M22" s="938">
        <v>5</v>
      </c>
      <c r="N22" s="951">
        <f t="shared" si="8"/>
        <v>4175</v>
      </c>
      <c r="O22" s="938">
        <v>1</v>
      </c>
      <c r="P22" s="939">
        <f t="shared" ref="P22:P49" si="9">H22</f>
        <v>4175</v>
      </c>
      <c r="Q22" s="938"/>
      <c r="R22" s="938"/>
      <c r="S22" s="938"/>
      <c r="T22" s="938"/>
      <c r="U22" s="941"/>
      <c r="V22" s="941"/>
      <c r="W22" s="941">
        <f t="shared" si="6"/>
        <v>50100</v>
      </c>
    </row>
    <row r="23" spans="1:23" ht="12" customHeight="1">
      <c r="A23" s="943"/>
      <c r="B23" s="937"/>
      <c r="C23" s="937">
        <v>3719</v>
      </c>
      <c r="D23" s="937">
        <f t="shared" si="0"/>
        <v>3831</v>
      </c>
      <c r="E23" s="937">
        <f t="shared" si="1"/>
        <v>3967</v>
      </c>
      <c r="F23" s="937">
        <f t="shared" si="2"/>
        <v>4110</v>
      </c>
      <c r="G23" s="937">
        <f t="shared" si="3"/>
        <v>4192</v>
      </c>
      <c r="H23" s="937">
        <f t="shared" si="4"/>
        <v>4276</v>
      </c>
      <c r="I23" s="938"/>
      <c r="J23" s="938"/>
      <c r="K23" s="952">
        <v>10</v>
      </c>
      <c r="L23" s="864">
        <f t="shared" si="7"/>
        <v>4276</v>
      </c>
      <c r="M23" s="938">
        <v>6</v>
      </c>
      <c r="N23" s="951">
        <f t="shared" si="8"/>
        <v>4276</v>
      </c>
      <c r="O23" s="938">
        <v>2</v>
      </c>
      <c r="P23" s="944">
        <f t="shared" si="9"/>
        <v>4276</v>
      </c>
      <c r="Q23" s="938"/>
      <c r="R23" s="938"/>
      <c r="S23" s="938"/>
      <c r="T23" s="938"/>
      <c r="U23" s="941"/>
      <c r="V23" s="941"/>
      <c r="W23" s="941">
        <f t="shared" si="6"/>
        <v>51312</v>
      </c>
    </row>
    <row r="24" spans="1:23" ht="12" customHeight="1">
      <c r="A24" s="936" t="s">
        <v>42</v>
      </c>
      <c r="B24" s="937">
        <v>3597</v>
      </c>
      <c r="C24" s="937">
        <v>3806</v>
      </c>
      <c r="D24" s="937">
        <f t="shared" si="0"/>
        <v>3920</v>
      </c>
      <c r="E24" s="937">
        <f t="shared" si="1"/>
        <v>4060</v>
      </c>
      <c r="F24" s="937">
        <f t="shared" si="2"/>
        <v>4206</v>
      </c>
      <c r="G24" s="937">
        <f t="shared" si="3"/>
        <v>4290</v>
      </c>
      <c r="H24" s="937">
        <f t="shared" si="4"/>
        <v>4376</v>
      </c>
      <c r="I24" s="938"/>
      <c r="J24" s="938"/>
      <c r="K24" s="952">
        <v>11</v>
      </c>
      <c r="L24" s="864">
        <f t="shared" si="7"/>
        <v>4376</v>
      </c>
      <c r="M24" s="938">
        <v>7</v>
      </c>
      <c r="N24" s="951">
        <f t="shared" si="8"/>
        <v>4376</v>
      </c>
      <c r="O24" s="938">
        <v>3</v>
      </c>
      <c r="P24" s="944">
        <f t="shared" si="9"/>
        <v>4376</v>
      </c>
      <c r="Q24" s="938"/>
      <c r="R24" s="938"/>
      <c r="S24" s="938"/>
      <c r="T24" s="938"/>
      <c r="U24" s="941"/>
      <c r="V24" s="941"/>
      <c r="W24" s="941">
        <f t="shared" si="6"/>
        <v>52512</v>
      </c>
    </row>
    <row r="25" spans="1:23" ht="12" customHeight="1">
      <c r="A25" s="943"/>
      <c r="B25" s="937"/>
      <c r="C25" s="937">
        <v>3897</v>
      </c>
      <c r="D25" s="937">
        <f t="shared" si="0"/>
        <v>4014</v>
      </c>
      <c r="E25" s="937">
        <f t="shared" si="1"/>
        <v>4157</v>
      </c>
      <c r="F25" s="937">
        <f t="shared" si="2"/>
        <v>4307</v>
      </c>
      <c r="G25" s="937">
        <f t="shared" si="3"/>
        <v>4393</v>
      </c>
      <c r="H25" s="937">
        <f t="shared" si="4"/>
        <v>4481</v>
      </c>
      <c r="I25" s="938"/>
      <c r="J25" s="938"/>
      <c r="K25" s="952">
        <v>12</v>
      </c>
      <c r="L25" s="864">
        <f t="shared" si="7"/>
        <v>4481</v>
      </c>
      <c r="M25" s="938">
        <v>8</v>
      </c>
      <c r="N25" s="951">
        <f t="shared" si="8"/>
        <v>4481</v>
      </c>
      <c r="O25" s="938">
        <v>4</v>
      </c>
      <c r="P25" s="944">
        <f t="shared" si="9"/>
        <v>4481</v>
      </c>
      <c r="Q25" s="938"/>
      <c r="R25" s="938"/>
      <c r="S25" s="938"/>
      <c r="T25" s="938"/>
      <c r="U25" s="941"/>
      <c r="V25" s="941"/>
      <c r="W25" s="941">
        <f t="shared" si="6"/>
        <v>53772</v>
      </c>
    </row>
    <row r="26" spans="1:23" ht="12" customHeight="1">
      <c r="A26" s="936" t="s">
        <v>43</v>
      </c>
      <c r="B26" s="937">
        <v>3768</v>
      </c>
      <c r="C26" s="937">
        <v>3987</v>
      </c>
      <c r="D26" s="937">
        <f t="shared" si="0"/>
        <v>4107</v>
      </c>
      <c r="E26" s="937">
        <f t="shared" si="1"/>
        <v>4253</v>
      </c>
      <c r="F26" s="937">
        <f t="shared" si="2"/>
        <v>4406</v>
      </c>
      <c r="G26" s="937">
        <f t="shared" si="3"/>
        <v>4494</v>
      </c>
      <c r="H26" s="937">
        <f t="shared" si="4"/>
        <v>4584</v>
      </c>
      <c r="I26" s="938"/>
      <c r="J26" s="938"/>
      <c r="K26" s="952">
        <v>13</v>
      </c>
      <c r="L26" s="864">
        <f t="shared" si="7"/>
        <v>4584</v>
      </c>
      <c r="M26" s="938">
        <v>9</v>
      </c>
      <c r="N26" s="951">
        <f t="shared" si="8"/>
        <v>4584</v>
      </c>
      <c r="O26" s="938">
        <v>5</v>
      </c>
      <c r="P26" s="944">
        <f t="shared" si="9"/>
        <v>4584</v>
      </c>
      <c r="Q26" s="938"/>
      <c r="R26" s="938"/>
      <c r="S26" s="938"/>
      <c r="T26" s="938"/>
      <c r="U26" s="941"/>
      <c r="V26" s="941"/>
      <c r="W26" s="941">
        <f t="shared" si="6"/>
        <v>55008</v>
      </c>
    </row>
    <row r="27" spans="1:23" ht="12" customHeight="1">
      <c r="A27" s="943"/>
      <c r="B27" s="937"/>
      <c r="C27" s="937">
        <v>4082</v>
      </c>
      <c r="D27" s="937">
        <f t="shared" si="0"/>
        <v>4204</v>
      </c>
      <c r="E27" s="937">
        <f t="shared" si="1"/>
        <v>4354</v>
      </c>
      <c r="F27" s="937">
        <f t="shared" si="2"/>
        <v>4511</v>
      </c>
      <c r="G27" s="937">
        <f t="shared" si="3"/>
        <v>4601</v>
      </c>
      <c r="H27" s="937">
        <f t="shared" si="4"/>
        <v>4693</v>
      </c>
      <c r="I27" s="938"/>
      <c r="J27" s="938"/>
      <c r="K27" s="952">
        <v>14</v>
      </c>
      <c r="L27" s="785">
        <f t="shared" si="7"/>
        <v>4693</v>
      </c>
      <c r="M27" s="938">
        <v>10</v>
      </c>
      <c r="N27" s="951">
        <f t="shared" si="8"/>
        <v>4693</v>
      </c>
      <c r="O27" s="938">
        <v>6</v>
      </c>
      <c r="P27" s="944">
        <f t="shared" si="9"/>
        <v>4693</v>
      </c>
      <c r="Q27" s="938"/>
      <c r="R27" s="938"/>
      <c r="S27" s="938"/>
      <c r="T27" s="938"/>
      <c r="U27" s="941"/>
      <c r="V27" s="941"/>
      <c r="W27" s="941">
        <f t="shared" si="6"/>
        <v>56316</v>
      </c>
    </row>
    <row r="28" spans="1:23" ht="12" customHeight="1">
      <c r="A28" s="936" t="s">
        <v>44</v>
      </c>
      <c r="B28" s="937">
        <v>3948</v>
      </c>
      <c r="C28" s="937">
        <v>4177</v>
      </c>
      <c r="D28" s="937">
        <f t="shared" si="0"/>
        <v>4302</v>
      </c>
      <c r="E28" s="937">
        <f t="shared" si="1"/>
        <v>4455</v>
      </c>
      <c r="F28" s="937">
        <f t="shared" si="2"/>
        <v>4615</v>
      </c>
      <c r="G28" s="937">
        <f t="shared" si="3"/>
        <v>4707</v>
      </c>
      <c r="H28" s="937">
        <f t="shared" si="4"/>
        <v>4801</v>
      </c>
      <c r="I28" s="938"/>
      <c r="J28" s="938"/>
      <c r="K28" s="940"/>
      <c r="L28" s="940"/>
      <c r="M28" s="938">
        <v>11</v>
      </c>
      <c r="N28" s="951">
        <f t="shared" si="8"/>
        <v>4801</v>
      </c>
      <c r="O28" s="938">
        <v>7</v>
      </c>
      <c r="P28" s="944">
        <f t="shared" si="9"/>
        <v>4801</v>
      </c>
      <c r="Q28" s="938">
        <v>1</v>
      </c>
      <c r="R28" s="953">
        <f t="shared" ref="R28:R49" si="10">H28</f>
        <v>4801</v>
      </c>
      <c r="S28" s="953">
        <f t="shared" ref="S28:S53" si="11">H28</f>
        <v>4801</v>
      </c>
      <c r="T28" s="938"/>
      <c r="U28" s="941"/>
      <c r="V28" s="941"/>
      <c r="W28" s="941">
        <f t="shared" si="6"/>
        <v>57612</v>
      </c>
    </row>
    <row r="29" spans="1:23" ht="12" customHeight="1">
      <c r="A29" s="943" t="s">
        <v>3</v>
      </c>
      <c r="B29" s="937"/>
      <c r="C29" s="937">
        <v>4279</v>
      </c>
      <c r="D29" s="937">
        <f t="shared" si="0"/>
        <v>4407</v>
      </c>
      <c r="E29" s="937">
        <f t="shared" si="1"/>
        <v>4564</v>
      </c>
      <c r="F29" s="937">
        <f t="shared" si="2"/>
        <v>4728</v>
      </c>
      <c r="G29" s="937">
        <f t="shared" si="3"/>
        <v>4823</v>
      </c>
      <c r="H29" s="937">
        <f t="shared" si="4"/>
        <v>4919</v>
      </c>
      <c r="I29" s="938"/>
      <c r="J29" s="938"/>
      <c r="K29" s="940"/>
      <c r="L29" s="940"/>
      <c r="M29" s="938">
        <v>12</v>
      </c>
      <c r="N29" s="951">
        <f t="shared" si="8"/>
        <v>4919</v>
      </c>
      <c r="O29" s="938">
        <v>8</v>
      </c>
      <c r="P29" s="944">
        <f t="shared" si="9"/>
        <v>4919</v>
      </c>
      <c r="Q29" s="938">
        <v>2</v>
      </c>
      <c r="R29" s="954">
        <f t="shared" si="10"/>
        <v>4919</v>
      </c>
      <c r="S29" s="954">
        <f t="shared" si="11"/>
        <v>4919</v>
      </c>
      <c r="T29" s="938"/>
      <c r="U29" s="941"/>
      <c r="V29" s="941"/>
      <c r="W29" s="941">
        <f t="shared" si="6"/>
        <v>59028</v>
      </c>
    </row>
    <row r="30" spans="1:23" ht="12" customHeight="1">
      <c r="A30" s="936" t="s">
        <v>45</v>
      </c>
      <c r="B30" s="937">
        <v>4136</v>
      </c>
      <c r="C30" s="937">
        <v>4378</v>
      </c>
      <c r="D30" s="937">
        <f t="shared" si="0"/>
        <v>4509</v>
      </c>
      <c r="E30" s="937">
        <f t="shared" si="1"/>
        <v>4670</v>
      </c>
      <c r="F30" s="937">
        <f t="shared" si="2"/>
        <v>4838</v>
      </c>
      <c r="G30" s="937">
        <f t="shared" si="3"/>
        <v>4935</v>
      </c>
      <c r="H30" s="937">
        <f t="shared" si="4"/>
        <v>5034</v>
      </c>
      <c r="I30" s="938"/>
      <c r="J30" s="938"/>
      <c r="K30" s="940"/>
      <c r="L30" s="940"/>
      <c r="M30" s="938">
        <v>13</v>
      </c>
      <c r="N30" s="951">
        <f t="shared" si="8"/>
        <v>5034</v>
      </c>
      <c r="O30" s="938">
        <v>9</v>
      </c>
      <c r="P30" s="944">
        <f t="shared" si="9"/>
        <v>5034</v>
      </c>
      <c r="Q30" s="938">
        <v>3</v>
      </c>
      <c r="R30" s="954">
        <f t="shared" si="10"/>
        <v>5034</v>
      </c>
      <c r="S30" s="954">
        <f t="shared" si="11"/>
        <v>5034</v>
      </c>
      <c r="T30" s="938"/>
      <c r="U30" s="941"/>
      <c r="V30" s="941"/>
      <c r="W30" s="941">
        <f t="shared" si="6"/>
        <v>60408</v>
      </c>
    </row>
    <row r="31" spans="1:23" ht="12" customHeight="1">
      <c r="A31" s="943"/>
      <c r="B31" s="937"/>
      <c r="C31" s="937">
        <v>4484</v>
      </c>
      <c r="D31" s="937">
        <f t="shared" si="0"/>
        <v>4619</v>
      </c>
      <c r="E31" s="937">
        <f t="shared" si="1"/>
        <v>4783</v>
      </c>
      <c r="F31" s="937">
        <f t="shared" si="2"/>
        <v>4955</v>
      </c>
      <c r="G31" s="937">
        <f t="shared" si="3"/>
        <v>5054</v>
      </c>
      <c r="H31" s="937">
        <f t="shared" si="4"/>
        <v>5155</v>
      </c>
      <c r="I31" s="938"/>
      <c r="J31" s="938"/>
      <c r="K31" s="940"/>
      <c r="L31" s="940"/>
      <c r="M31" s="938">
        <v>14</v>
      </c>
      <c r="N31" s="951">
        <f t="shared" si="8"/>
        <v>5155</v>
      </c>
      <c r="O31" s="938">
        <v>10</v>
      </c>
      <c r="P31" s="944">
        <f t="shared" si="9"/>
        <v>5155</v>
      </c>
      <c r="Q31" s="938">
        <v>4</v>
      </c>
      <c r="R31" s="954">
        <f t="shared" si="10"/>
        <v>5155</v>
      </c>
      <c r="S31" s="954">
        <f t="shared" si="11"/>
        <v>5155</v>
      </c>
      <c r="T31" s="938"/>
      <c r="U31" s="941"/>
      <c r="V31" s="941"/>
      <c r="W31" s="941">
        <f t="shared" si="6"/>
        <v>61860</v>
      </c>
    </row>
    <row r="32" spans="1:23" ht="12" customHeight="1">
      <c r="A32" s="936" t="s">
        <v>46</v>
      </c>
      <c r="B32" s="937">
        <v>4337</v>
      </c>
      <c r="C32" s="937">
        <v>4589</v>
      </c>
      <c r="D32" s="937">
        <f t="shared" si="0"/>
        <v>4727</v>
      </c>
      <c r="E32" s="937">
        <f t="shared" si="1"/>
        <v>4895</v>
      </c>
      <c r="F32" s="937">
        <f t="shared" si="2"/>
        <v>5071</v>
      </c>
      <c r="G32" s="937">
        <f t="shared" si="3"/>
        <v>5172</v>
      </c>
      <c r="H32" s="937">
        <f t="shared" si="4"/>
        <v>5275</v>
      </c>
      <c r="I32" s="938"/>
      <c r="J32" s="938"/>
      <c r="K32" s="940"/>
      <c r="L32" s="940"/>
      <c r="M32" s="938">
        <v>15</v>
      </c>
      <c r="N32" s="950">
        <f t="shared" si="8"/>
        <v>5275</v>
      </c>
      <c r="O32" s="938">
        <v>11</v>
      </c>
      <c r="P32" s="939">
        <f t="shared" si="9"/>
        <v>5275</v>
      </c>
      <c r="Q32" s="938">
        <v>5</v>
      </c>
      <c r="R32" s="954">
        <f t="shared" si="10"/>
        <v>5275</v>
      </c>
      <c r="S32" s="954">
        <f t="shared" si="11"/>
        <v>5275</v>
      </c>
      <c r="T32" s="938"/>
      <c r="U32" s="941"/>
      <c r="V32" s="941"/>
      <c r="W32" s="941">
        <f t="shared" si="6"/>
        <v>63300</v>
      </c>
    </row>
    <row r="33" spans="1:23" ht="12" customHeight="1">
      <c r="A33" s="943"/>
      <c r="B33" s="937"/>
      <c r="C33" s="937">
        <v>4699</v>
      </c>
      <c r="D33" s="937">
        <f t="shared" si="0"/>
        <v>4840</v>
      </c>
      <c r="E33" s="937">
        <f t="shared" si="1"/>
        <v>5012</v>
      </c>
      <c r="F33" s="937">
        <f t="shared" si="2"/>
        <v>5192</v>
      </c>
      <c r="G33" s="937">
        <f t="shared" si="3"/>
        <v>5296</v>
      </c>
      <c r="H33" s="937">
        <f t="shared" si="4"/>
        <v>5402</v>
      </c>
      <c r="I33" s="938"/>
      <c r="J33" s="938"/>
      <c r="K33" s="940"/>
      <c r="L33" s="940"/>
      <c r="M33" s="945">
        <v>16</v>
      </c>
      <c r="N33" s="955">
        <f t="shared" si="8"/>
        <v>5402</v>
      </c>
      <c r="O33" s="945">
        <v>12</v>
      </c>
      <c r="P33" s="946">
        <f t="shared" si="9"/>
        <v>5402</v>
      </c>
      <c r="Q33" s="938">
        <v>6</v>
      </c>
      <c r="R33" s="954">
        <f t="shared" si="10"/>
        <v>5402</v>
      </c>
      <c r="S33" s="954">
        <f t="shared" si="11"/>
        <v>5402</v>
      </c>
      <c r="T33" s="938"/>
      <c r="U33" s="941"/>
      <c r="V33" s="941"/>
      <c r="W33" s="941">
        <f t="shared" si="6"/>
        <v>64824</v>
      </c>
    </row>
    <row r="34" spans="1:23" ht="12" customHeight="1">
      <c r="A34" s="936" t="s">
        <v>47</v>
      </c>
      <c r="B34" s="937">
        <v>4543</v>
      </c>
      <c r="C34" s="937">
        <v>4808</v>
      </c>
      <c r="D34" s="937">
        <f t="shared" si="0"/>
        <v>4952</v>
      </c>
      <c r="E34" s="937">
        <f t="shared" si="1"/>
        <v>5128</v>
      </c>
      <c r="F34" s="937">
        <f t="shared" si="2"/>
        <v>5313</v>
      </c>
      <c r="G34" s="937">
        <f t="shared" si="3"/>
        <v>5419</v>
      </c>
      <c r="H34" s="937">
        <f t="shared" si="4"/>
        <v>5527</v>
      </c>
      <c r="I34" s="938"/>
      <c r="J34" s="938"/>
      <c r="K34" s="940"/>
      <c r="L34" s="940"/>
      <c r="M34" s="945">
        <v>17</v>
      </c>
      <c r="N34" s="955">
        <f t="shared" si="8"/>
        <v>5527</v>
      </c>
      <c r="O34" s="945">
        <v>13</v>
      </c>
      <c r="P34" s="946">
        <f t="shared" si="9"/>
        <v>5527</v>
      </c>
      <c r="Q34" s="938">
        <v>7</v>
      </c>
      <c r="R34" s="954">
        <f t="shared" si="10"/>
        <v>5527</v>
      </c>
      <c r="S34" s="954">
        <f t="shared" si="11"/>
        <v>5527</v>
      </c>
      <c r="T34" s="938"/>
      <c r="U34" s="941"/>
      <c r="V34" s="941"/>
      <c r="W34" s="941">
        <f t="shared" si="6"/>
        <v>66324</v>
      </c>
    </row>
    <row r="35" spans="1:23" ht="12" customHeight="1">
      <c r="A35" s="943"/>
      <c r="B35" s="937"/>
      <c r="C35" s="937">
        <v>4924</v>
      </c>
      <c r="D35" s="937">
        <f t="shared" si="0"/>
        <v>5072</v>
      </c>
      <c r="E35" s="937">
        <f t="shared" si="1"/>
        <v>5253</v>
      </c>
      <c r="F35" s="937">
        <f t="shared" si="2"/>
        <v>5442</v>
      </c>
      <c r="G35" s="937">
        <f t="shared" si="3"/>
        <v>5551</v>
      </c>
      <c r="H35" s="937">
        <f t="shared" si="4"/>
        <v>5662</v>
      </c>
      <c r="I35" s="938"/>
      <c r="J35" s="938"/>
      <c r="K35" s="940"/>
      <c r="L35" s="940"/>
      <c r="M35" s="945">
        <v>18</v>
      </c>
      <c r="N35" s="955">
        <f t="shared" si="8"/>
        <v>5662</v>
      </c>
      <c r="O35" s="945">
        <v>14</v>
      </c>
      <c r="P35" s="946">
        <f t="shared" si="9"/>
        <v>5662</v>
      </c>
      <c r="Q35" s="938">
        <v>8</v>
      </c>
      <c r="R35" s="954">
        <f t="shared" si="10"/>
        <v>5662</v>
      </c>
      <c r="S35" s="954">
        <f t="shared" si="11"/>
        <v>5662</v>
      </c>
      <c r="T35" s="938"/>
      <c r="U35" s="941"/>
      <c r="V35" s="941"/>
      <c r="W35" s="941">
        <f t="shared" si="6"/>
        <v>67944</v>
      </c>
    </row>
    <row r="36" spans="1:23" ht="12" customHeight="1">
      <c r="A36" s="936" t="s">
        <v>48</v>
      </c>
      <c r="B36" s="937">
        <v>4763</v>
      </c>
      <c r="C36" s="937">
        <v>5040</v>
      </c>
      <c r="D36" s="937">
        <f t="shared" si="0"/>
        <v>5191</v>
      </c>
      <c r="E36" s="937">
        <f t="shared" si="1"/>
        <v>5376</v>
      </c>
      <c r="F36" s="937">
        <f t="shared" si="2"/>
        <v>5570</v>
      </c>
      <c r="G36" s="937">
        <f t="shared" si="3"/>
        <v>5681</v>
      </c>
      <c r="H36" s="937">
        <f t="shared" si="4"/>
        <v>5795</v>
      </c>
      <c r="I36" s="938"/>
      <c r="J36" s="938"/>
      <c r="K36" s="940"/>
      <c r="L36" s="940"/>
      <c r="M36" s="945">
        <v>19</v>
      </c>
      <c r="N36" s="955">
        <f t="shared" si="8"/>
        <v>5795</v>
      </c>
      <c r="O36" s="945">
        <v>15</v>
      </c>
      <c r="P36" s="946">
        <f t="shared" si="9"/>
        <v>5795</v>
      </c>
      <c r="Q36" s="938">
        <v>9</v>
      </c>
      <c r="R36" s="954">
        <f t="shared" si="10"/>
        <v>5795</v>
      </c>
      <c r="S36" s="954">
        <f t="shared" si="11"/>
        <v>5795</v>
      </c>
      <c r="T36" s="938"/>
      <c r="U36" s="941"/>
      <c r="V36" s="941"/>
      <c r="W36" s="941">
        <f t="shared" si="6"/>
        <v>69540</v>
      </c>
    </row>
    <row r="37" spans="1:23" ht="12" customHeight="1">
      <c r="A37" s="943"/>
      <c r="B37" s="937"/>
      <c r="C37" s="937">
        <v>5163</v>
      </c>
      <c r="D37" s="937">
        <f t="shared" si="0"/>
        <v>5318</v>
      </c>
      <c r="E37" s="937">
        <f t="shared" si="1"/>
        <v>5507</v>
      </c>
      <c r="F37" s="937">
        <f t="shared" si="2"/>
        <v>5705</v>
      </c>
      <c r="G37" s="937">
        <f t="shared" si="3"/>
        <v>5819</v>
      </c>
      <c r="H37" s="937">
        <f t="shared" si="4"/>
        <v>5935</v>
      </c>
      <c r="I37" s="938"/>
      <c r="J37" s="938"/>
      <c r="K37" s="940"/>
      <c r="L37" s="940"/>
      <c r="M37" s="945">
        <v>20</v>
      </c>
      <c r="N37" s="955">
        <f t="shared" si="8"/>
        <v>5935</v>
      </c>
      <c r="O37" s="945">
        <v>16</v>
      </c>
      <c r="P37" s="946">
        <f t="shared" si="9"/>
        <v>5935</v>
      </c>
      <c r="Q37" s="938">
        <v>10</v>
      </c>
      <c r="R37" s="954">
        <f t="shared" si="10"/>
        <v>5935</v>
      </c>
      <c r="S37" s="954">
        <f t="shared" si="11"/>
        <v>5935</v>
      </c>
      <c r="T37" s="938"/>
      <c r="U37" s="941"/>
      <c r="V37" s="941"/>
      <c r="W37" s="941">
        <f t="shared" si="6"/>
        <v>71220</v>
      </c>
    </row>
    <row r="38" spans="1:23" ht="12" customHeight="1">
      <c r="A38" s="936" t="s">
        <v>49</v>
      </c>
      <c r="B38" s="937">
        <v>4993</v>
      </c>
      <c r="C38" s="937">
        <v>5284</v>
      </c>
      <c r="D38" s="937">
        <f t="shared" ref="D38:D55" si="12">ROUND(C38*1.03,0)</f>
        <v>5443</v>
      </c>
      <c r="E38" s="937">
        <f t="shared" ref="E38:E55" si="13">ROUND(1.0356*D38,0)</f>
        <v>5637</v>
      </c>
      <c r="F38" s="937">
        <f t="shared" ref="F38:F55" si="14">ROUND(1.036*E38,0)</f>
        <v>5840</v>
      </c>
      <c r="G38" s="937">
        <f t="shared" ref="G38:G55" si="15">ROUND(1.02*F38,0)</f>
        <v>5957</v>
      </c>
      <c r="H38" s="937">
        <f t="shared" ref="H38:H55" si="16">ROUND(G38*1.02,0)</f>
        <v>6076</v>
      </c>
      <c r="I38" s="938"/>
      <c r="J38" s="938"/>
      <c r="K38" s="940"/>
      <c r="L38" s="940"/>
      <c r="M38" s="945">
        <v>21</v>
      </c>
      <c r="N38" s="955">
        <f t="shared" si="8"/>
        <v>6076</v>
      </c>
      <c r="O38" s="945">
        <v>17</v>
      </c>
      <c r="P38" s="946">
        <f t="shared" si="9"/>
        <v>6076</v>
      </c>
      <c r="Q38" s="938">
        <v>11</v>
      </c>
      <c r="R38" s="954">
        <f t="shared" si="10"/>
        <v>6076</v>
      </c>
      <c r="S38" s="954">
        <f t="shared" si="11"/>
        <v>6076</v>
      </c>
      <c r="T38" s="938">
        <v>1</v>
      </c>
      <c r="U38" s="939">
        <f t="shared" ref="U38:U51" si="17">H38</f>
        <v>6076</v>
      </c>
      <c r="V38" s="956">
        <f t="shared" ref="V38:V55" si="18">H38</f>
        <v>6076</v>
      </c>
      <c r="W38" s="941">
        <f t="shared" ref="W38:W55" si="19">12*H38</f>
        <v>72912</v>
      </c>
    </row>
    <row r="39" spans="1:23" ht="12" customHeight="1">
      <c r="A39" s="943"/>
      <c r="B39" s="937"/>
      <c r="C39" s="937">
        <v>5411</v>
      </c>
      <c r="D39" s="937">
        <f t="shared" si="12"/>
        <v>5573</v>
      </c>
      <c r="E39" s="937">
        <f t="shared" si="13"/>
        <v>5771</v>
      </c>
      <c r="F39" s="937">
        <f t="shared" si="14"/>
        <v>5979</v>
      </c>
      <c r="G39" s="937">
        <f t="shared" si="15"/>
        <v>6099</v>
      </c>
      <c r="H39" s="937">
        <f t="shared" si="16"/>
        <v>6221</v>
      </c>
      <c r="I39" s="938"/>
      <c r="J39" s="938"/>
      <c r="K39" s="940"/>
      <c r="L39" s="940"/>
      <c r="M39" s="945">
        <v>22</v>
      </c>
      <c r="N39" s="955">
        <f t="shared" si="8"/>
        <v>6221</v>
      </c>
      <c r="O39" s="945">
        <v>18</v>
      </c>
      <c r="P39" s="946">
        <f t="shared" si="9"/>
        <v>6221</v>
      </c>
      <c r="Q39" s="938">
        <v>12</v>
      </c>
      <c r="R39" s="954">
        <f t="shared" si="10"/>
        <v>6221</v>
      </c>
      <c r="S39" s="954">
        <f t="shared" si="11"/>
        <v>6221</v>
      </c>
      <c r="T39" s="938">
        <v>2</v>
      </c>
      <c r="U39" s="944">
        <f t="shared" si="17"/>
        <v>6221</v>
      </c>
      <c r="V39" s="957">
        <f t="shared" si="18"/>
        <v>6221</v>
      </c>
      <c r="W39" s="941">
        <f t="shared" si="19"/>
        <v>74652</v>
      </c>
    </row>
    <row r="40" spans="1:23" ht="12" customHeight="1">
      <c r="A40" s="936" t="s">
        <v>50</v>
      </c>
      <c r="B40" s="937">
        <v>5232</v>
      </c>
      <c r="C40" s="937">
        <v>5537</v>
      </c>
      <c r="D40" s="937">
        <f t="shared" si="12"/>
        <v>5703</v>
      </c>
      <c r="E40" s="937">
        <f t="shared" si="13"/>
        <v>5906</v>
      </c>
      <c r="F40" s="937">
        <f t="shared" si="14"/>
        <v>6119</v>
      </c>
      <c r="G40" s="937">
        <f t="shared" si="15"/>
        <v>6241</v>
      </c>
      <c r="H40" s="937">
        <f t="shared" si="16"/>
        <v>6366</v>
      </c>
      <c r="I40" s="938"/>
      <c r="J40" s="938"/>
      <c r="K40" s="940"/>
      <c r="L40" s="940"/>
      <c r="M40" s="945">
        <v>23</v>
      </c>
      <c r="N40" s="955">
        <f t="shared" si="8"/>
        <v>6366</v>
      </c>
      <c r="O40" s="945">
        <v>19</v>
      </c>
      <c r="P40" s="946">
        <f t="shared" si="9"/>
        <v>6366</v>
      </c>
      <c r="Q40" s="938">
        <v>13</v>
      </c>
      <c r="R40" s="954">
        <f t="shared" si="10"/>
        <v>6366</v>
      </c>
      <c r="S40" s="954">
        <f t="shared" si="11"/>
        <v>6366</v>
      </c>
      <c r="T40" s="938">
        <v>3</v>
      </c>
      <c r="U40" s="944">
        <f t="shared" si="17"/>
        <v>6366</v>
      </c>
      <c r="V40" s="957">
        <f t="shared" si="18"/>
        <v>6366</v>
      </c>
      <c r="W40" s="941">
        <f t="shared" si="19"/>
        <v>76392</v>
      </c>
    </row>
    <row r="41" spans="1:23" ht="12" customHeight="1">
      <c r="A41" s="943"/>
      <c r="B41" s="937"/>
      <c r="C41" s="937">
        <v>5673</v>
      </c>
      <c r="D41" s="937">
        <f t="shared" si="12"/>
        <v>5843</v>
      </c>
      <c r="E41" s="937">
        <f t="shared" si="13"/>
        <v>6051</v>
      </c>
      <c r="F41" s="937">
        <f t="shared" si="14"/>
        <v>6269</v>
      </c>
      <c r="G41" s="937">
        <f t="shared" si="15"/>
        <v>6394</v>
      </c>
      <c r="H41" s="937">
        <f t="shared" si="16"/>
        <v>6522</v>
      </c>
      <c r="I41" s="938"/>
      <c r="J41" s="938"/>
      <c r="K41" s="940"/>
      <c r="L41" s="940"/>
      <c r="M41" s="945">
        <v>24</v>
      </c>
      <c r="N41" s="955">
        <f t="shared" si="8"/>
        <v>6522</v>
      </c>
      <c r="O41" s="945">
        <v>20</v>
      </c>
      <c r="P41" s="946">
        <f t="shared" si="9"/>
        <v>6522</v>
      </c>
      <c r="Q41" s="938">
        <v>14</v>
      </c>
      <c r="R41" s="954">
        <f t="shared" si="10"/>
        <v>6522</v>
      </c>
      <c r="S41" s="954">
        <f t="shared" si="11"/>
        <v>6522</v>
      </c>
      <c r="T41" s="938">
        <v>4</v>
      </c>
      <c r="U41" s="944">
        <f t="shared" si="17"/>
        <v>6522</v>
      </c>
      <c r="V41" s="957">
        <f t="shared" si="18"/>
        <v>6522</v>
      </c>
      <c r="W41" s="941">
        <f t="shared" si="19"/>
        <v>78264</v>
      </c>
    </row>
    <row r="42" spans="1:23" ht="12" customHeight="1">
      <c r="A42" s="936" t="s">
        <v>51</v>
      </c>
      <c r="B42" s="937">
        <v>5489</v>
      </c>
      <c r="C42" s="937">
        <v>5809</v>
      </c>
      <c r="D42" s="937">
        <f t="shared" si="12"/>
        <v>5983</v>
      </c>
      <c r="E42" s="937">
        <f t="shared" si="13"/>
        <v>6196</v>
      </c>
      <c r="F42" s="937">
        <f t="shared" si="14"/>
        <v>6419</v>
      </c>
      <c r="G42" s="937">
        <f t="shared" si="15"/>
        <v>6547</v>
      </c>
      <c r="H42" s="937">
        <f t="shared" si="16"/>
        <v>6678</v>
      </c>
      <c r="I42" s="938"/>
      <c r="J42" s="938"/>
      <c r="K42" s="940"/>
      <c r="L42" s="940"/>
      <c r="M42" s="945">
        <v>25</v>
      </c>
      <c r="N42" s="955">
        <f t="shared" si="8"/>
        <v>6678</v>
      </c>
      <c r="O42" s="945">
        <v>21</v>
      </c>
      <c r="P42" s="946">
        <f t="shared" si="9"/>
        <v>6678</v>
      </c>
      <c r="Q42" s="938">
        <v>15</v>
      </c>
      <c r="R42" s="953">
        <f t="shared" si="10"/>
        <v>6678</v>
      </c>
      <c r="S42" s="953">
        <f t="shared" si="11"/>
        <v>6678</v>
      </c>
      <c r="T42" s="938">
        <v>5</v>
      </c>
      <c r="U42" s="944">
        <f t="shared" si="17"/>
        <v>6678</v>
      </c>
      <c r="V42" s="957">
        <f t="shared" si="18"/>
        <v>6678</v>
      </c>
      <c r="W42" s="941">
        <f t="shared" si="19"/>
        <v>80136</v>
      </c>
    </row>
    <row r="43" spans="1:23" ht="12" customHeight="1">
      <c r="A43" s="943"/>
      <c r="B43" s="937"/>
      <c r="C43" s="937">
        <v>5948</v>
      </c>
      <c r="D43" s="937">
        <f t="shared" si="12"/>
        <v>6126</v>
      </c>
      <c r="E43" s="937">
        <f t="shared" si="13"/>
        <v>6344</v>
      </c>
      <c r="F43" s="937">
        <f t="shared" si="14"/>
        <v>6572</v>
      </c>
      <c r="G43" s="937">
        <f t="shared" si="15"/>
        <v>6703</v>
      </c>
      <c r="H43" s="937">
        <f t="shared" si="16"/>
        <v>6837</v>
      </c>
      <c r="I43" s="938"/>
      <c r="J43" s="938"/>
      <c r="K43" s="940"/>
      <c r="L43" s="940"/>
      <c r="M43" s="945">
        <v>26</v>
      </c>
      <c r="N43" s="955">
        <f t="shared" si="8"/>
        <v>6837</v>
      </c>
      <c r="O43" s="945">
        <v>22</v>
      </c>
      <c r="P43" s="946">
        <f t="shared" si="9"/>
        <v>6837</v>
      </c>
      <c r="Q43" s="952">
        <v>16</v>
      </c>
      <c r="R43" s="958">
        <f t="shared" si="10"/>
        <v>6837</v>
      </c>
      <c r="S43" s="958">
        <f t="shared" si="11"/>
        <v>6837</v>
      </c>
      <c r="T43" s="938">
        <v>6</v>
      </c>
      <c r="U43" s="944">
        <f t="shared" si="17"/>
        <v>6837</v>
      </c>
      <c r="V43" s="957">
        <f t="shared" si="18"/>
        <v>6837</v>
      </c>
      <c r="W43" s="941">
        <f t="shared" si="19"/>
        <v>82044</v>
      </c>
    </row>
    <row r="44" spans="1:23" ht="12" customHeight="1">
      <c r="A44" s="936" t="s">
        <v>52</v>
      </c>
      <c r="B44" s="937">
        <v>5753</v>
      </c>
      <c r="C44" s="937">
        <v>6088</v>
      </c>
      <c r="D44" s="937">
        <f t="shared" si="12"/>
        <v>6271</v>
      </c>
      <c r="E44" s="937">
        <f t="shared" si="13"/>
        <v>6494</v>
      </c>
      <c r="F44" s="937">
        <f t="shared" si="14"/>
        <v>6728</v>
      </c>
      <c r="G44" s="937">
        <f t="shared" si="15"/>
        <v>6863</v>
      </c>
      <c r="H44" s="937">
        <f t="shared" si="16"/>
        <v>7000</v>
      </c>
      <c r="I44" s="938"/>
      <c r="J44" s="938"/>
      <c r="K44" s="940"/>
      <c r="L44" s="940"/>
      <c r="M44" s="945">
        <v>27</v>
      </c>
      <c r="N44" s="955">
        <f t="shared" si="8"/>
        <v>7000</v>
      </c>
      <c r="O44" s="945">
        <v>23</v>
      </c>
      <c r="P44" s="946">
        <f t="shared" si="9"/>
        <v>7000</v>
      </c>
      <c r="Q44" s="952">
        <v>17</v>
      </c>
      <c r="R44" s="958">
        <f t="shared" si="10"/>
        <v>7000</v>
      </c>
      <c r="S44" s="958">
        <f t="shared" si="11"/>
        <v>7000</v>
      </c>
      <c r="T44" s="938">
        <v>7</v>
      </c>
      <c r="U44" s="944">
        <f t="shared" si="17"/>
        <v>7000</v>
      </c>
      <c r="V44" s="957">
        <f t="shared" si="18"/>
        <v>7000</v>
      </c>
      <c r="W44" s="941">
        <f t="shared" si="19"/>
        <v>84000</v>
      </c>
    </row>
    <row r="45" spans="1:23" ht="12" customHeight="1">
      <c r="A45" s="943"/>
      <c r="B45" s="937"/>
      <c r="C45" s="937">
        <v>6237</v>
      </c>
      <c r="D45" s="937">
        <f t="shared" si="12"/>
        <v>6424</v>
      </c>
      <c r="E45" s="937">
        <f t="shared" si="13"/>
        <v>6653</v>
      </c>
      <c r="F45" s="937">
        <f t="shared" si="14"/>
        <v>6893</v>
      </c>
      <c r="G45" s="937">
        <f t="shared" si="15"/>
        <v>7031</v>
      </c>
      <c r="H45" s="937">
        <f t="shared" si="16"/>
        <v>7172</v>
      </c>
      <c r="I45" s="938" t="s">
        <v>3</v>
      </c>
      <c r="J45" s="959"/>
      <c r="K45" s="940"/>
      <c r="L45" s="940"/>
      <c r="M45" s="952">
        <v>28</v>
      </c>
      <c r="N45" s="960">
        <f t="shared" si="8"/>
        <v>7172</v>
      </c>
      <c r="O45" s="945">
        <v>24</v>
      </c>
      <c r="P45" s="946">
        <f t="shared" si="9"/>
        <v>7172</v>
      </c>
      <c r="Q45" s="952">
        <v>18</v>
      </c>
      <c r="R45" s="958">
        <f t="shared" si="10"/>
        <v>7172</v>
      </c>
      <c r="S45" s="958">
        <f t="shared" si="11"/>
        <v>7172</v>
      </c>
      <c r="T45" s="938">
        <v>8</v>
      </c>
      <c r="U45" s="944">
        <f t="shared" si="17"/>
        <v>7172</v>
      </c>
      <c r="V45" s="957">
        <f t="shared" si="18"/>
        <v>7172</v>
      </c>
      <c r="W45" s="941">
        <f t="shared" si="19"/>
        <v>86064</v>
      </c>
    </row>
    <row r="46" spans="1:23" ht="12" customHeight="1">
      <c r="A46" s="936" t="s">
        <v>53</v>
      </c>
      <c r="B46" s="937">
        <v>6032</v>
      </c>
      <c r="C46" s="937">
        <v>6383</v>
      </c>
      <c r="D46" s="937">
        <f t="shared" si="12"/>
        <v>6574</v>
      </c>
      <c r="E46" s="937">
        <f t="shared" si="13"/>
        <v>6808</v>
      </c>
      <c r="F46" s="937">
        <f t="shared" si="14"/>
        <v>7053</v>
      </c>
      <c r="G46" s="937">
        <f t="shared" si="15"/>
        <v>7194</v>
      </c>
      <c r="H46" s="937">
        <f t="shared" si="16"/>
        <v>7338</v>
      </c>
      <c r="I46" s="938"/>
      <c r="J46" s="938"/>
      <c r="K46" s="940"/>
      <c r="L46" s="940"/>
      <c r="M46" s="961"/>
      <c r="N46" s="962"/>
      <c r="O46" s="945">
        <v>25</v>
      </c>
      <c r="P46" s="946">
        <f t="shared" si="9"/>
        <v>7338</v>
      </c>
      <c r="Q46" s="952">
        <v>19</v>
      </c>
      <c r="R46" s="958">
        <f t="shared" si="10"/>
        <v>7338</v>
      </c>
      <c r="S46" s="958">
        <f t="shared" si="11"/>
        <v>7338</v>
      </c>
      <c r="T46" s="938">
        <v>9</v>
      </c>
      <c r="U46" s="939">
        <f t="shared" si="17"/>
        <v>7338</v>
      </c>
      <c r="V46" s="956">
        <f t="shared" si="18"/>
        <v>7338</v>
      </c>
      <c r="W46" s="941">
        <f t="shared" si="19"/>
        <v>88056</v>
      </c>
    </row>
    <row r="47" spans="1:23" ht="12" customHeight="1">
      <c r="A47" s="943"/>
      <c r="B47" s="937"/>
      <c r="C47" s="937">
        <v>6534</v>
      </c>
      <c r="D47" s="937">
        <f t="shared" si="12"/>
        <v>6730</v>
      </c>
      <c r="E47" s="937">
        <f t="shared" si="13"/>
        <v>6970</v>
      </c>
      <c r="F47" s="937">
        <f t="shared" si="14"/>
        <v>7221</v>
      </c>
      <c r="G47" s="937">
        <f t="shared" si="15"/>
        <v>7365</v>
      </c>
      <c r="H47" s="937">
        <f t="shared" si="16"/>
        <v>7512</v>
      </c>
      <c r="I47" s="938"/>
      <c r="J47" s="938"/>
      <c r="K47" s="940"/>
      <c r="L47" s="940"/>
      <c r="M47" s="961"/>
      <c r="N47" s="962"/>
      <c r="O47" s="945">
        <v>26</v>
      </c>
      <c r="P47" s="946">
        <f t="shared" si="9"/>
        <v>7512</v>
      </c>
      <c r="Q47" s="952">
        <v>20</v>
      </c>
      <c r="R47" s="958">
        <f t="shared" si="10"/>
        <v>7512</v>
      </c>
      <c r="S47" s="958">
        <f t="shared" si="11"/>
        <v>7512</v>
      </c>
      <c r="T47" s="952">
        <v>10</v>
      </c>
      <c r="U47" s="946">
        <f t="shared" si="17"/>
        <v>7512</v>
      </c>
      <c r="V47" s="958">
        <f t="shared" si="18"/>
        <v>7512</v>
      </c>
      <c r="W47" s="941">
        <f t="shared" si="19"/>
        <v>90144</v>
      </c>
    </row>
    <row r="48" spans="1:23" ht="12" customHeight="1">
      <c r="A48" s="943"/>
      <c r="B48" s="937"/>
      <c r="C48" s="937">
        <v>6690</v>
      </c>
      <c r="D48" s="937">
        <f t="shared" si="12"/>
        <v>6891</v>
      </c>
      <c r="E48" s="937">
        <f t="shared" si="13"/>
        <v>7136</v>
      </c>
      <c r="F48" s="937">
        <f t="shared" si="14"/>
        <v>7393</v>
      </c>
      <c r="G48" s="937">
        <f t="shared" si="15"/>
        <v>7541</v>
      </c>
      <c r="H48" s="937">
        <f t="shared" si="16"/>
        <v>7692</v>
      </c>
      <c r="I48" s="938"/>
      <c r="J48" s="938"/>
      <c r="K48" s="940"/>
      <c r="L48" s="940"/>
      <c r="M48" s="961"/>
      <c r="N48" s="962"/>
      <c r="O48" s="945">
        <v>27</v>
      </c>
      <c r="P48" s="946">
        <f t="shared" si="9"/>
        <v>7692</v>
      </c>
      <c r="Q48" s="952">
        <v>21</v>
      </c>
      <c r="R48" s="958">
        <f t="shared" si="10"/>
        <v>7692</v>
      </c>
      <c r="S48" s="958">
        <f t="shared" si="11"/>
        <v>7692</v>
      </c>
      <c r="T48" s="952">
        <v>11</v>
      </c>
      <c r="U48" s="946">
        <f t="shared" si="17"/>
        <v>7692</v>
      </c>
      <c r="V48" s="958">
        <f t="shared" si="18"/>
        <v>7692</v>
      </c>
      <c r="W48" s="941">
        <f t="shared" si="19"/>
        <v>92304</v>
      </c>
    </row>
    <row r="49" spans="1:23" ht="12" customHeight="1">
      <c r="A49" s="943"/>
      <c r="B49" s="937"/>
      <c r="C49" s="937">
        <v>6848</v>
      </c>
      <c r="D49" s="937">
        <f t="shared" si="12"/>
        <v>7053</v>
      </c>
      <c r="E49" s="937">
        <f t="shared" si="13"/>
        <v>7304</v>
      </c>
      <c r="F49" s="937">
        <f t="shared" si="14"/>
        <v>7567</v>
      </c>
      <c r="G49" s="937">
        <f t="shared" si="15"/>
        <v>7718</v>
      </c>
      <c r="H49" s="937">
        <f t="shared" si="16"/>
        <v>7872</v>
      </c>
      <c r="I49" s="938"/>
      <c r="J49" s="938"/>
      <c r="K49" s="940"/>
      <c r="L49" s="940"/>
      <c r="M49" s="961"/>
      <c r="N49" s="950"/>
      <c r="O49" s="945">
        <v>28</v>
      </c>
      <c r="P49" s="947">
        <f t="shared" si="9"/>
        <v>7872</v>
      </c>
      <c r="Q49" s="952">
        <v>22</v>
      </c>
      <c r="R49" s="963">
        <f t="shared" si="10"/>
        <v>7872</v>
      </c>
      <c r="S49" s="958">
        <f t="shared" si="11"/>
        <v>7872</v>
      </c>
      <c r="T49" s="952">
        <v>12</v>
      </c>
      <c r="U49" s="946">
        <f t="shared" si="17"/>
        <v>7872</v>
      </c>
      <c r="V49" s="958">
        <f t="shared" si="18"/>
        <v>7872</v>
      </c>
      <c r="W49" s="941">
        <f t="shared" si="19"/>
        <v>94464</v>
      </c>
    </row>
    <row r="50" spans="1:23" ht="12" customHeight="1">
      <c r="A50" s="943"/>
      <c r="B50" s="937"/>
      <c r="C50" s="937">
        <v>7010</v>
      </c>
      <c r="D50" s="937">
        <f t="shared" si="12"/>
        <v>7220</v>
      </c>
      <c r="E50" s="937">
        <f t="shared" si="13"/>
        <v>7477</v>
      </c>
      <c r="F50" s="937">
        <f t="shared" si="14"/>
        <v>7746</v>
      </c>
      <c r="G50" s="937">
        <f t="shared" si="15"/>
        <v>7901</v>
      </c>
      <c r="H50" s="937">
        <f t="shared" si="16"/>
        <v>8059</v>
      </c>
      <c r="I50" s="938"/>
      <c r="J50" s="938"/>
      <c r="K50" s="940"/>
      <c r="L50" s="940"/>
      <c r="M50" s="938"/>
      <c r="N50" s="940"/>
      <c r="O50" s="938"/>
      <c r="P50" s="938"/>
      <c r="Q50" s="964">
        <v>23</v>
      </c>
      <c r="R50" s="965"/>
      <c r="S50" s="958">
        <f t="shared" si="11"/>
        <v>8059</v>
      </c>
      <c r="T50" s="952">
        <v>13</v>
      </c>
      <c r="U50" s="946">
        <f t="shared" si="17"/>
        <v>8059</v>
      </c>
      <c r="V50" s="958">
        <f t="shared" si="18"/>
        <v>8059</v>
      </c>
      <c r="W50" s="941">
        <f t="shared" si="19"/>
        <v>96708</v>
      </c>
    </row>
    <row r="51" spans="1:23" ht="12" customHeight="1">
      <c r="A51" s="943"/>
      <c r="B51" s="937"/>
      <c r="C51" s="937">
        <v>7176</v>
      </c>
      <c r="D51" s="937">
        <f t="shared" si="12"/>
        <v>7391</v>
      </c>
      <c r="E51" s="937">
        <f t="shared" si="13"/>
        <v>7654</v>
      </c>
      <c r="F51" s="937">
        <f t="shared" si="14"/>
        <v>7930</v>
      </c>
      <c r="G51" s="937">
        <f t="shared" si="15"/>
        <v>8089</v>
      </c>
      <c r="H51" s="937">
        <f t="shared" si="16"/>
        <v>8251</v>
      </c>
      <c r="I51" s="938"/>
      <c r="J51" s="940"/>
      <c r="K51" s="940"/>
      <c r="L51" s="940"/>
      <c r="M51" s="940"/>
      <c r="N51" s="940"/>
      <c r="O51" s="940"/>
      <c r="P51" s="940"/>
      <c r="Q51" s="964">
        <v>24</v>
      </c>
      <c r="R51" s="965"/>
      <c r="S51" s="958">
        <f t="shared" si="11"/>
        <v>8251</v>
      </c>
      <c r="T51" s="952">
        <v>14</v>
      </c>
      <c r="U51" s="947">
        <f t="shared" si="17"/>
        <v>8251</v>
      </c>
      <c r="V51" s="958">
        <f t="shared" si="18"/>
        <v>8251</v>
      </c>
      <c r="W51" s="941">
        <f t="shared" si="19"/>
        <v>99012</v>
      </c>
    </row>
    <row r="52" spans="1:23" ht="12" customHeight="1">
      <c r="A52" s="966"/>
      <c r="B52" s="967"/>
      <c r="C52" s="967">
        <v>7346</v>
      </c>
      <c r="D52" s="937">
        <f t="shared" si="12"/>
        <v>7566</v>
      </c>
      <c r="E52" s="937">
        <f t="shared" si="13"/>
        <v>7835</v>
      </c>
      <c r="F52" s="967">
        <f t="shared" si="14"/>
        <v>8117</v>
      </c>
      <c r="G52" s="937">
        <f t="shared" si="15"/>
        <v>8279</v>
      </c>
      <c r="H52" s="937">
        <f t="shared" si="16"/>
        <v>8445</v>
      </c>
      <c r="I52" s="938"/>
      <c r="J52" s="940"/>
      <c r="K52" s="940"/>
      <c r="L52" s="940"/>
      <c r="M52" s="940"/>
      <c r="N52" s="940"/>
      <c r="O52" s="940"/>
      <c r="P52" s="940"/>
      <c r="Q52" s="964">
        <v>25</v>
      </c>
      <c r="R52" s="965"/>
      <c r="S52" s="958">
        <f t="shared" si="11"/>
        <v>8445</v>
      </c>
      <c r="T52" s="952">
        <v>15</v>
      </c>
      <c r="U52" s="937"/>
      <c r="V52" s="958">
        <f t="shared" si="18"/>
        <v>8445</v>
      </c>
      <c r="W52" s="941">
        <f t="shared" si="19"/>
        <v>101340</v>
      </c>
    </row>
    <row r="53" spans="1:23" ht="12" customHeight="1">
      <c r="A53" s="966"/>
      <c r="B53" s="967"/>
      <c r="C53" s="967">
        <v>7521</v>
      </c>
      <c r="D53" s="937">
        <f t="shared" si="12"/>
        <v>7747</v>
      </c>
      <c r="E53" s="937">
        <f t="shared" si="13"/>
        <v>8023</v>
      </c>
      <c r="F53" s="937">
        <f t="shared" si="14"/>
        <v>8312</v>
      </c>
      <c r="G53" s="937">
        <f t="shared" si="15"/>
        <v>8478</v>
      </c>
      <c r="H53" s="937">
        <f t="shared" si="16"/>
        <v>8648</v>
      </c>
      <c r="I53" s="968"/>
      <c r="J53" s="948"/>
      <c r="K53" s="948"/>
      <c r="L53" s="948"/>
      <c r="M53" s="948"/>
      <c r="N53" s="940"/>
      <c r="O53" s="940"/>
      <c r="P53" s="940"/>
      <c r="Q53" s="964">
        <v>26</v>
      </c>
      <c r="R53" s="956"/>
      <c r="S53" s="963">
        <f t="shared" si="11"/>
        <v>8648</v>
      </c>
      <c r="T53" s="945">
        <v>16</v>
      </c>
      <c r="U53" s="937"/>
      <c r="V53" s="958">
        <f t="shared" si="18"/>
        <v>8648</v>
      </c>
      <c r="W53" s="941">
        <f t="shared" si="19"/>
        <v>103776</v>
      </c>
    </row>
    <row r="54" spans="1:23" ht="12" customHeight="1">
      <c r="A54" s="966"/>
      <c r="B54" s="967"/>
      <c r="C54" s="967">
        <v>7699</v>
      </c>
      <c r="D54" s="937">
        <f t="shared" si="12"/>
        <v>7930</v>
      </c>
      <c r="E54" s="937">
        <f t="shared" si="13"/>
        <v>8212</v>
      </c>
      <c r="F54" s="967">
        <f t="shared" si="14"/>
        <v>8508</v>
      </c>
      <c r="G54" s="937">
        <f t="shared" si="15"/>
        <v>8678</v>
      </c>
      <c r="H54" s="937">
        <f t="shared" si="16"/>
        <v>8852</v>
      </c>
      <c r="I54" s="938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5">
        <v>17</v>
      </c>
      <c r="U54" s="937"/>
      <c r="V54" s="958">
        <f t="shared" si="18"/>
        <v>8852</v>
      </c>
      <c r="W54" s="941">
        <f t="shared" si="19"/>
        <v>106224</v>
      </c>
    </row>
    <row r="55" spans="1:23" ht="12" customHeight="1">
      <c r="A55" s="966"/>
      <c r="B55" s="967"/>
      <c r="C55" s="967">
        <v>7882</v>
      </c>
      <c r="D55" s="937">
        <f t="shared" si="12"/>
        <v>8118</v>
      </c>
      <c r="E55" s="937">
        <f t="shared" si="13"/>
        <v>8407</v>
      </c>
      <c r="F55" s="967">
        <f t="shared" si="14"/>
        <v>8710</v>
      </c>
      <c r="G55" s="937">
        <f t="shared" si="15"/>
        <v>8884</v>
      </c>
      <c r="H55" s="937">
        <f t="shared" si="16"/>
        <v>9062</v>
      </c>
      <c r="I55" s="961"/>
      <c r="J55" s="969"/>
      <c r="K55" s="948"/>
      <c r="L55" s="948"/>
      <c r="M55" s="948"/>
      <c r="N55" s="948"/>
      <c r="O55" s="948"/>
      <c r="P55" s="948"/>
      <c r="Q55" s="948"/>
      <c r="R55" s="948"/>
      <c r="S55" s="948"/>
      <c r="T55" s="945">
        <v>18</v>
      </c>
      <c r="U55" s="970"/>
      <c r="V55" s="963">
        <f t="shared" si="18"/>
        <v>9062</v>
      </c>
      <c r="W55" s="941">
        <f t="shared" si="19"/>
        <v>108744</v>
      </c>
    </row>
    <row r="56" spans="1:23" s="978" customFormat="1" ht="12" customHeight="1">
      <c r="A56" s="971"/>
      <c r="B56" s="972"/>
      <c r="C56" s="972"/>
      <c r="D56" s="972"/>
      <c r="E56" s="972"/>
      <c r="F56" s="972"/>
      <c r="G56" s="972"/>
      <c r="H56" s="972"/>
      <c r="I56" s="973" t="s">
        <v>131</v>
      </c>
      <c r="J56" s="974"/>
      <c r="K56" s="975"/>
      <c r="L56" s="976"/>
      <c r="M56" s="974"/>
      <c r="N56" s="975"/>
      <c r="O56" s="976"/>
      <c r="P56" s="976"/>
      <c r="Q56" s="976"/>
      <c r="R56" s="976"/>
      <c r="S56" s="976"/>
      <c r="T56" s="976"/>
      <c r="U56" s="976"/>
      <c r="V56" s="977"/>
      <c r="W56" s="976"/>
    </row>
  </sheetData>
  <phoneticPr fontId="3" type="noConversion"/>
  <printOptions horizontalCentered="1" verticalCentered="1" gridLines="1" gridLinesSet="0"/>
  <pageMargins left="0.25" right="0.19685039370078741" top="1.1599999999999999" bottom="0.56000000000000005" header="0.32" footer="0.28999999999999998"/>
  <pageSetup orientation="portrait" horizontalDpi="4294967292" r:id="rId1"/>
  <headerFooter alignWithMargins="0">
    <oddHeader>&amp;C&amp;"Times New Roman,Bold"&amp;11California State University Salary Schedule
12-MONTH FACULTY 
Effective July 1, 2002
(Class Codes 2359, 2361, 2373, 2376, 2379, 2382, 2920, 3070, 3072, 3074)&amp;R&amp;"Times New Roman,Bold"&amp;11 7-1-02
2.0% GSI
2.65% SSI&amp;10 (6/30/03)</oddHeader>
    <oddFooter>&amp;L&amp;"Times New Roman,Bold"CSUN:FSA:cks:&amp;D&amp;R&amp;"Times New Roman,Bold"&amp;10&amp;F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G1" workbookViewId="0">
      <selection activeCell="Q29" sqref="Q29"/>
    </sheetView>
  </sheetViews>
  <sheetFormatPr defaultColWidth="9" defaultRowHeight="14.1" customHeight="1"/>
  <cols>
    <col min="1" max="1" width="10.7109375" style="1089" hidden="1" customWidth="1"/>
    <col min="2" max="2" width="10.7109375" style="1090" hidden="1" customWidth="1"/>
    <col min="3" max="5" width="10.7109375" style="1091" hidden="1" customWidth="1"/>
    <col min="6" max="6" width="10.7109375" style="1092" hidden="1" customWidth="1"/>
    <col min="7" max="7" width="3" style="1093" bestFit="1" customWidth="1"/>
    <col min="8" max="8" width="18.7109375" style="1094" customWidth="1"/>
    <col min="9" max="9" width="3" style="1095" bestFit="1" customWidth="1"/>
    <col min="10" max="10" width="18.7109375" style="1096" customWidth="1"/>
    <col min="11" max="11" width="3" style="1096" bestFit="1" customWidth="1"/>
    <col min="12" max="12" width="18.7109375" style="1103" customWidth="1"/>
    <col min="13" max="13" width="18.7109375" style="1031" customWidth="1"/>
    <col min="14" max="16384" width="9" style="1072"/>
  </cols>
  <sheetData>
    <row r="1" spans="1:13" s="1040" customFormat="1" ht="14.1" customHeight="1">
      <c r="A1" s="1032"/>
      <c r="B1" s="1033"/>
      <c r="C1" s="1034"/>
      <c r="D1" s="1034"/>
      <c r="E1" s="1034"/>
      <c r="F1" s="1035"/>
      <c r="G1" s="1036" t="s">
        <v>8</v>
      </c>
      <c r="H1" s="1037" t="s">
        <v>2</v>
      </c>
      <c r="I1" s="1038" t="s">
        <v>3</v>
      </c>
      <c r="J1" s="1037" t="s">
        <v>4</v>
      </c>
      <c r="K1" s="1039"/>
      <c r="L1" s="1097" t="s">
        <v>5</v>
      </c>
      <c r="M1" s="1033"/>
    </row>
    <row r="2" spans="1:13" s="1049" customFormat="1" ht="14.1" customHeight="1">
      <c r="A2" s="1041">
        <v>35612</v>
      </c>
      <c r="B2" s="1042">
        <v>36039</v>
      </c>
      <c r="C2" s="1042">
        <v>36342</v>
      </c>
      <c r="D2" s="1042">
        <v>36708</v>
      </c>
      <c r="E2" s="1042">
        <v>37347</v>
      </c>
      <c r="F2" s="1043">
        <v>37438</v>
      </c>
      <c r="G2" s="1044" t="s">
        <v>15</v>
      </c>
      <c r="H2" s="1045" t="s">
        <v>3</v>
      </c>
      <c r="I2" s="1046"/>
      <c r="J2" s="1045" t="s">
        <v>3</v>
      </c>
      <c r="K2" s="1047"/>
      <c r="L2" s="1048" t="s">
        <v>3</v>
      </c>
      <c r="M2" s="1048" t="s">
        <v>3</v>
      </c>
    </row>
    <row r="3" spans="1:13" s="1049" customFormat="1" ht="14.1" customHeight="1">
      <c r="A3" s="1050">
        <v>2.2100000000000002E-2</v>
      </c>
      <c r="B3" s="1051">
        <v>0.03</v>
      </c>
      <c r="C3" s="1051">
        <v>3.56E-2</v>
      </c>
      <c r="D3" s="1051">
        <v>3.5999999999999997E-2</v>
      </c>
      <c r="E3" s="1051">
        <v>0.02</v>
      </c>
      <c r="F3" s="1052">
        <v>0.02</v>
      </c>
      <c r="G3" s="1044" t="s">
        <v>22</v>
      </c>
      <c r="H3" s="1045" t="s">
        <v>124</v>
      </c>
      <c r="I3" s="1046"/>
      <c r="J3" s="1045" t="s">
        <v>125</v>
      </c>
      <c r="K3" s="1047"/>
      <c r="L3" s="1048" t="s">
        <v>126</v>
      </c>
      <c r="M3" s="1053" t="s">
        <v>27</v>
      </c>
    </row>
    <row r="4" spans="1:13" s="1063" customFormat="1" ht="14.1" customHeight="1" thickBot="1">
      <c r="A4" s="1054" t="s">
        <v>130</v>
      </c>
      <c r="B4" s="1055" t="s">
        <v>130</v>
      </c>
      <c r="C4" s="1056" t="s">
        <v>130</v>
      </c>
      <c r="D4" s="1056" t="s">
        <v>130</v>
      </c>
      <c r="E4" s="1056" t="s">
        <v>130</v>
      </c>
      <c r="F4" s="1057" t="s">
        <v>130</v>
      </c>
      <c r="G4" s="1058" t="s">
        <v>28</v>
      </c>
      <c r="H4" s="1059" t="s">
        <v>129</v>
      </c>
      <c r="I4" s="1060"/>
      <c r="J4" s="1059" t="s">
        <v>129</v>
      </c>
      <c r="K4" s="1061"/>
      <c r="L4" s="1062" t="s">
        <v>129</v>
      </c>
      <c r="M4" s="1062" t="s">
        <v>7</v>
      </c>
    </row>
    <row r="5" spans="1:13" ht="14.1" customHeight="1">
      <c r="A5" s="1064">
        <v>3163</v>
      </c>
      <c r="B5" s="1065">
        <f t="shared" ref="B5:B44" si="0">ROUND(A5*1.03,0)</f>
        <v>3258</v>
      </c>
      <c r="C5" s="1066">
        <f t="shared" ref="C5:C35" si="1">ROUND(B5*1.0356,0)</f>
        <v>3374</v>
      </c>
      <c r="D5" s="1066">
        <f t="shared" ref="D5:D44" si="2">ROUND(C5*1.036,0)</f>
        <v>3495</v>
      </c>
      <c r="E5" s="1066">
        <f t="shared" ref="E5:F24" si="3">ROUND(D5*1.02,0)</f>
        <v>3565</v>
      </c>
      <c r="F5" s="1067">
        <f t="shared" si="3"/>
        <v>3636</v>
      </c>
      <c r="G5" s="1068">
        <v>1</v>
      </c>
      <c r="H5" s="1069">
        <f t="shared" ref="H5:H36" si="4">F5</f>
        <v>3636</v>
      </c>
      <c r="I5" s="1070"/>
      <c r="J5" s="1071"/>
      <c r="K5" s="1071"/>
      <c r="L5" s="1098"/>
      <c r="M5" s="1013">
        <f t="shared" ref="M5:M44" si="5">12*F5</f>
        <v>43632</v>
      </c>
    </row>
    <row r="6" spans="1:13" ht="14.1" customHeight="1">
      <c r="A6" s="1064">
        <v>3239</v>
      </c>
      <c r="B6" s="1065">
        <f t="shared" si="0"/>
        <v>3336</v>
      </c>
      <c r="C6" s="1066">
        <f t="shared" si="1"/>
        <v>3455</v>
      </c>
      <c r="D6" s="1066">
        <f t="shared" si="2"/>
        <v>3579</v>
      </c>
      <c r="E6" s="1066">
        <f t="shared" si="3"/>
        <v>3651</v>
      </c>
      <c r="F6" s="1067">
        <f t="shared" si="3"/>
        <v>3724</v>
      </c>
      <c r="G6" s="1068">
        <v>2</v>
      </c>
      <c r="H6" s="1073">
        <f t="shared" si="4"/>
        <v>3724</v>
      </c>
      <c r="I6" s="1070"/>
      <c r="J6" s="1071"/>
      <c r="K6" s="1071"/>
      <c r="L6" s="1098"/>
      <c r="M6" s="1013">
        <f t="shared" si="5"/>
        <v>44688</v>
      </c>
    </row>
    <row r="7" spans="1:13" ht="14.1" customHeight="1">
      <c r="A7" s="1064">
        <v>3313</v>
      </c>
      <c r="B7" s="1065">
        <f t="shared" si="0"/>
        <v>3412</v>
      </c>
      <c r="C7" s="1066">
        <f t="shared" si="1"/>
        <v>3533</v>
      </c>
      <c r="D7" s="1066">
        <f t="shared" si="2"/>
        <v>3660</v>
      </c>
      <c r="E7" s="1066">
        <f t="shared" si="3"/>
        <v>3733</v>
      </c>
      <c r="F7" s="1067">
        <f t="shared" si="3"/>
        <v>3808</v>
      </c>
      <c r="G7" s="1074">
        <v>3</v>
      </c>
      <c r="H7" s="1073">
        <f t="shared" si="4"/>
        <v>3808</v>
      </c>
      <c r="I7" s="1070"/>
      <c r="J7" s="1071"/>
      <c r="K7" s="1071"/>
      <c r="L7" s="1098"/>
      <c r="M7" s="1013">
        <f t="shared" si="5"/>
        <v>45696</v>
      </c>
    </row>
    <row r="8" spans="1:13" ht="14.1" customHeight="1">
      <c r="A8" s="1064">
        <v>3391</v>
      </c>
      <c r="B8" s="1065">
        <f t="shared" si="0"/>
        <v>3493</v>
      </c>
      <c r="C8" s="1066">
        <f t="shared" si="1"/>
        <v>3617</v>
      </c>
      <c r="D8" s="1066">
        <f t="shared" si="2"/>
        <v>3747</v>
      </c>
      <c r="E8" s="1066">
        <f t="shared" si="3"/>
        <v>3822</v>
      </c>
      <c r="F8" s="1067">
        <f t="shared" si="3"/>
        <v>3898</v>
      </c>
      <c r="G8" s="1074">
        <v>4</v>
      </c>
      <c r="H8" s="1073">
        <f t="shared" si="4"/>
        <v>3898</v>
      </c>
      <c r="I8" s="1070"/>
      <c r="J8" s="1071"/>
      <c r="K8" s="1071"/>
      <c r="L8" s="1098"/>
      <c r="M8" s="1013">
        <f t="shared" si="5"/>
        <v>46776</v>
      </c>
    </row>
    <row r="9" spans="1:13" ht="14.1" customHeight="1">
      <c r="A9" s="1064">
        <v>3471</v>
      </c>
      <c r="B9" s="1065">
        <f t="shared" si="0"/>
        <v>3575</v>
      </c>
      <c r="C9" s="1066">
        <f t="shared" si="1"/>
        <v>3702</v>
      </c>
      <c r="D9" s="1066">
        <f t="shared" si="2"/>
        <v>3835</v>
      </c>
      <c r="E9" s="1066">
        <f t="shared" si="3"/>
        <v>3912</v>
      </c>
      <c r="F9" s="1067">
        <f t="shared" si="3"/>
        <v>3990</v>
      </c>
      <c r="G9" s="1074">
        <v>5</v>
      </c>
      <c r="H9" s="1073">
        <f t="shared" si="4"/>
        <v>3990</v>
      </c>
      <c r="I9" s="1070"/>
      <c r="J9" s="1071"/>
      <c r="K9" s="1071"/>
      <c r="L9" s="1098"/>
      <c r="M9" s="1013">
        <f t="shared" si="5"/>
        <v>47880</v>
      </c>
    </row>
    <row r="10" spans="1:13" ht="14.1" customHeight="1">
      <c r="A10" s="1064">
        <v>3551</v>
      </c>
      <c r="B10" s="1065">
        <f t="shared" si="0"/>
        <v>3658</v>
      </c>
      <c r="C10" s="1066">
        <f t="shared" si="1"/>
        <v>3788</v>
      </c>
      <c r="D10" s="1066">
        <f t="shared" si="2"/>
        <v>3924</v>
      </c>
      <c r="E10" s="1066">
        <f t="shared" si="3"/>
        <v>4002</v>
      </c>
      <c r="F10" s="1067">
        <f t="shared" si="3"/>
        <v>4082</v>
      </c>
      <c r="G10" s="1074">
        <v>6</v>
      </c>
      <c r="H10" s="1073">
        <f t="shared" si="4"/>
        <v>4082</v>
      </c>
      <c r="I10" s="1070"/>
      <c r="J10" s="1071"/>
      <c r="K10" s="1071"/>
      <c r="L10" s="1098"/>
      <c r="M10" s="1013">
        <f t="shared" si="5"/>
        <v>48984</v>
      </c>
    </row>
    <row r="11" spans="1:13" ht="14.1" customHeight="1">
      <c r="A11" s="1064">
        <v>3632</v>
      </c>
      <c r="B11" s="1065">
        <f t="shared" si="0"/>
        <v>3741</v>
      </c>
      <c r="C11" s="1066">
        <f t="shared" si="1"/>
        <v>3874</v>
      </c>
      <c r="D11" s="1066">
        <f t="shared" si="2"/>
        <v>4013</v>
      </c>
      <c r="E11" s="1066">
        <f t="shared" si="3"/>
        <v>4093</v>
      </c>
      <c r="F11" s="1067">
        <f t="shared" si="3"/>
        <v>4175</v>
      </c>
      <c r="G11" s="1074">
        <v>7</v>
      </c>
      <c r="H11" s="1073">
        <f t="shared" si="4"/>
        <v>4175</v>
      </c>
      <c r="I11" s="1071">
        <v>1</v>
      </c>
      <c r="J11" s="1069">
        <f t="shared" ref="J11:J35" si="6">F11</f>
        <v>4175</v>
      </c>
      <c r="K11" s="1070"/>
      <c r="L11" s="1098"/>
      <c r="M11" s="1013">
        <f t="shared" si="5"/>
        <v>50100</v>
      </c>
    </row>
    <row r="12" spans="1:13" ht="14.1" customHeight="1">
      <c r="A12" s="1064">
        <v>3719</v>
      </c>
      <c r="B12" s="1065">
        <f t="shared" si="0"/>
        <v>3831</v>
      </c>
      <c r="C12" s="1066">
        <f t="shared" si="1"/>
        <v>3967</v>
      </c>
      <c r="D12" s="1066">
        <f t="shared" si="2"/>
        <v>4110</v>
      </c>
      <c r="E12" s="1066">
        <f t="shared" si="3"/>
        <v>4192</v>
      </c>
      <c r="F12" s="1067">
        <f t="shared" si="3"/>
        <v>4276</v>
      </c>
      <c r="G12" s="1074">
        <v>8</v>
      </c>
      <c r="H12" s="1073">
        <f t="shared" si="4"/>
        <v>4276</v>
      </c>
      <c r="I12" s="1071">
        <v>2</v>
      </c>
      <c r="J12" s="1073">
        <f t="shared" si="6"/>
        <v>4276</v>
      </c>
      <c r="K12" s="1070"/>
      <c r="L12" s="1098"/>
      <c r="M12" s="1013">
        <f t="shared" si="5"/>
        <v>51312</v>
      </c>
    </row>
    <row r="13" spans="1:13" ht="14.1" customHeight="1">
      <c r="A13" s="1064">
        <v>3806</v>
      </c>
      <c r="B13" s="1065">
        <f t="shared" si="0"/>
        <v>3920</v>
      </c>
      <c r="C13" s="1066">
        <f t="shared" si="1"/>
        <v>4060</v>
      </c>
      <c r="D13" s="1066">
        <f t="shared" si="2"/>
        <v>4206</v>
      </c>
      <c r="E13" s="1066">
        <f t="shared" si="3"/>
        <v>4290</v>
      </c>
      <c r="F13" s="1067">
        <f t="shared" si="3"/>
        <v>4376</v>
      </c>
      <c r="G13" s="1074">
        <v>9</v>
      </c>
      <c r="H13" s="1073">
        <f t="shared" si="4"/>
        <v>4376</v>
      </c>
      <c r="I13" s="1071">
        <v>3</v>
      </c>
      <c r="J13" s="1073">
        <f t="shared" si="6"/>
        <v>4376</v>
      </c>
      <c r="K13" s="1070"/>
      <c r="L13" s="1098"/>
      <c r="M13" s="1013">
        <f t="shared" si="5"/>
        <v>52512</v>
      </c>
    </row>
    <row r="14" spans="1:13" ht="14.1" customHeight="1">
      <c r="A14" s="1064">
        <v>3897</v>
      </c>
      <c r="B14" s="1065">
        <f t="shared" si="0"/>
        <v>4014</v>
      </c>
      <c r="C14" s="1066">
        <f t="shared" si="1"/>
        <v>4157</v>
      </c>
      <c r="D14" s="1066">
        <f t="shared" si="2"/>
        <v>4307</v>
      </c>
      <c r="E14" s="1066">
        <f t="shared" si="3"/>
        <v>4393</v>
      </c>
      <c r="F14" s="1067">
        <f t="shared" si="3"/>
        <v>4481</v>
      </c>
      <c r="G14" s="1074">
        <v>10</v>
      </c>
      <c r="H14" s="1073">
        <f t="shared" si="4"/>
        <v>4481</v>
      </c>
      <c r="I14" s="1071">
        <v>4</v>
      </c>
      <c r="J14" s="1073">
        <f t="shared" si="6"/>
        <v>4481</v>
      </c>
      <c r="K14" s="1070"/>
      <c r="L14" s="1098"/>
      <c r="M14" s="1013">
        <f t="shared" si="5"/>
        <v>53772</v>
      </c>
    </row>
    <row r="15" spans="1:13" ht="14.1" customHeight="1">
      <c r="A15" s="1064">
        <v>3987</v>
      </c>
      <c r="B15" s="1065">
        <f t="shared" si="0"/>
        <v>4107</v>
      </c>
      <c r="C15" s="1066">
        <f t="shared" si="1"/>
        <v>4253</v>
      </c>
      <c r="D15" s="1066">
        <f t="shared" si="2"/>
        <v>4406</v>
      </c>
      <c r="E15" s="1066">
        <f t="shared" si="3"/>
        <v>4494</v>
      </c>
      <c r="F15" s="1067">
        <f t="shared" si="3"/>
        <v>4584</v>
      </c>
      <c r="G15" s="1074">
        <v>11</v>
      </c>
      <c r="H15" s="1069">
        <f t="shared" si="4"/>
        <v>4584</v>
      </c>
      <c r="I15" s="1071">
        <v>5</v>
      </c>
      <c r="J15" s="1073">
        <f t="shared" si="6"/>
        <v>4584</v>
      </c>
      <c r="K15" s="1070"/>
      <c r="L15" s="1098"/>
      <c r="M15" s="1013">
        <f t="shared" si="5"/>
        <v>55008</v>
      </c>
    </row>
    <row r="16" spans="1:13" ht="14.1" customHeight="1">
      <c r="A16" s="1064">
        <v>4082</v>
      </c>
      <c r="B16" s="1065">
        <f t="shared" si="0"/>
        <v>4204</v>
      </c>
      <c r="C16" s="1066">
        <f t="shared" si="1"/>
        <v>4354</v>
      </c>
      <c r="D16" s="1066">
        <f t="shared" si="2"/>
        <v>4511</v>
      </c>
      <c r="E16" s="1066">
        <f t="shared" si="3"/>
        <v>4601</v>
      </c>
      <c r="F16" s="1067">
        <f t="shared" si="3"/>
        <v>4693</v>
      </c>
      <c r="G16" s="1075">
        <v>12</v>
      </c>
      <c r="H16" s="1076">
        <f t="shared" si="4"/>
        <v>4693</v>
      </c>
      <c r="I16" s="1071">
        <v>6</v>
      </c>
      <c r="J16" s="1073">
        <f t="shared" si="6"/>
        <v>4693</v>
      </c>
      <c r="K16" s="1070"/>
      <c r="L16" s="1098"/>
      <c r="M16" s="1013">
        <f t="shared" si="5"/>
        <v>56316</v>
      </c>
    </row>
    <row r="17" spans="1:13" ht="14.1" customHeight="1">
      <c r="A17" s="1064">
        <v>4177</v>
      </c>
      <c r="B17" s="1065">
        <f t="shared" si="0"/>
        <v>4302</v>
      </c>
      <c r="C17" s="1066">
        <f t="shared" si="1"/>
        <v>4455</v>
      </c>
      <c r="D17" s="1066">
        <f t="shared" si="2"/>
        <v>4615</v>
      </c>
      <c r="E17" s="1066">
        <f t="shared" si="3"/>
        <v>4707</v>
      </c>
      <c r="F17" s="1067">
        <f t="shared" si="3"/>
        <v>4801</v>
      </c>
      <c r="G17" s="1075">
        <v>13</v>
      </c>
      <c r="H17" s="1076">
        <f t="shared" si="4"/>
        <v>4801</v>
      </c>
      <c r="I17" s="1071">
        <v>7</v>
      </c>
      <c r="J17" s="1073">
        <f t="shared" si="6"/>
        <v>4801</v>
      </c>
      <c r="K17" s="1070"/>
      <c r="L17" s="1098"/>
      <c r="M17" s="1013">
        <f t="shared" si="5"/>
        <v>57612</v>
      </c>
    </row>
    <row r="18" spans="1:13" ht="14.1" customHeight="1">
      <c r="A18" s="1064">
        <v>4279</v>
      </c>
      <c r="B18" s="1065">
        <f t="shared" si="0"/>
        <v>4407</v>
      </c>
      <c r="C18" s="1066">
        <f t="shared" si="1"/>
        <v>4564</v>
      </c>
      <c r="D18" s="1066">
        <f t="shared" si="2"/>
        <v>4728</v>
      </c>
      <c r="E18" s="1066">
        <f t="shared" si="3"/>
        <v>4823</v>
      </c>
      <c r="F18" s="1067">
        <f t="shared" si="3"/>
        <v>4919</v>
      </c>
      <c r="G18" s="1075">
        <v>14</v>
      </c>
      <c r="H18" s="1076">
        <f t="shared" si="4"/>
        <v>4919</v>
      </c>
      <c r="I18" s="1071">
        <v>8</v>
      </c>
      <c r="J18" s="1073">
        <f t="shared" si="6"/>
        <v>4919</v>
      </c>
      <c r="K18" s="1070"/>
      <c r="L18" s="1098"/>
      <c r="M18" s="1013">
        <f t="shared" si="5"/>
        <v>59028</v>
      </c>
    </row>
    <row r="19" spans="1:13" ht="14.1" customHeight="1">
      <c r="A19" s="1064">
        <v>4378</v>
      </c>
      <c r="B19" s="1065">
        <f t="shared" si="0"/>
        <v>4509</v>
      </c>
      <c r="C19" s="1066">
        <f t="shared" si="1"/>
        <v>4670</v>
      </c>
      <c r="D19" s="1066">
        <f t="shared" si="2"/>
        <v>4838</v>
      </c>
      <c r="E19" s="1066">
        <f t="shared" si="3"/>
        <v>4935</v>
      </c>
      <c r="F19" s="1067">
        <f t="shared" si="3"/>
        <v>5034</v>
      </c>
      <c r="G19" s="1075">
        <v>15</v>
      </c>
      <c r="H19" s="1076">
        <f t="shared" si="4"/>
        <v>5034</v>
      </c>
      <c r="I19" s="1071">
        <v>9</v>
      </c>
      <c r="J19" s="1073">
        <f t="shared" si="6"/>
        <v>5034</v>
      </c>
      <c r="K19" s="1070"/>
      <c r="L19" s="1098"/>
      <c r="M19" s="1013">
        <f t="shared" si="5"/>
        <v>60408</v>
      </c>
    </row>
    <row r="20" spans="1:13" ht="14.1" customHeight="1">
      <c r="A20" s="1064">
        <v>4484</v>
      </c>
      <c r="B20" s="1065">
        <f t="shared" si="0"/>
        <v>4619</v>
      </c>
      <c r="C20" s="1066">
        <f t="shared" si="1"/>
        <v>4783</v>
      </c>
      <c r="D20" s="1066">
        <f t="shared" si="2"/>
        <v>4955</v>
      </c>
      <c r="E20" s="1066">
        <f t="shared" si="3"/>
        <v>5054</v>
      </c>
      <c r="F20" s="1067">
        <f t="shared" si="3"/>
        <v>5155</v>
      </c>
      <c r="G20" s="1075">
        <v>16</v>
      </c>
      <c r="H20" s="1076">
        <f t="shared" si="4"/>
        <v>5155</v>
      </c>
      <c r="I20" s="1071">
        <v>10</v>
      </c>
      <c r="J20" s="1073">
        <f t="shared" si="6"/>
        <v>5155</v>
      </c>
      <c r="K20" s="1070"/>
      <c r="L20" s="1098"/>
      <c r="M20" s="1013">
        <f t="shared" si="5"/>
        <v>61860</v>
      </c>
    </row>
    <row r="21" spans="1:13" ht="14.1" customHeight="1">
      <c r="A21" s="1064">
        <v>4589</v>
      </c>
      <c r="B21" s="1065">
        <f t="shared" si="0"/>
        <v>4727</v>
      </c>
      <c r="C21" s="1066">
        <f t="shared" si="1"/>
        <v>4895</v>
      </c>
      <c r="D21" s="1066">
        <f t="shared" si="2"/>
        <v>5071</v>
      </c>
      <c r="E21" s="1066">
        <f t="shared" si="3"/>
        <v>5172</v>
      </c>
      <c r="F21" s="1067">
        <f t="shared" si="3"/>
        <v>5275</v>
      </c>
      <c r="G21" s="1075">
        <v>17</v>
      </c>
      <c r="H21" s="1076">
        <f t="shared" si="4"/>
        <v>5275</v>
      </c>
      <c r="I21" s="1071">
        <v>11</v>
      </c>
      <c r="J21" s="1073">
        <f t="shared" si="6"/>
        <v>5275</v>
      </c>
      <c r="K21" s="1071">
        <v>1</v>
      </c>
      <c r="L21" s="1099">
        <f t="shared" ref="L21:L35" si="7">F21</f>
        <v>5275</v>
      </c>
      <c r="M21" s="1013">
        <f t="shared" si="5"/>
        <v>63300</v>
      </c>
    </row>
    <row r="22" spans="1:13" ht="14.1" customHeight="1">
      <c r="A22" s="1064">
        <v>4699</v>
      </c>
      <c r="B22" s="1065">
        <f t="shared" si="0"/>
        <v>4840</v>
      </c>
      <c r="C22" s="1066">
        <f t="shared" si="1"/>
        <v>5012</v>
      </c>
      <c r="D22" s="1066">
        <f t="shared" si="2"/>
        <v>5192</v>
      </c>
      <c r="E22" s="1066">
        <f t="shared" si="3"/>
        <v>5296</v>
      </c>
      <c r="F22" s="1067">
        <f t="shared" si="3"/>
        <v>5402</v>
      </c>
      <c r="G22" s="1075">
        <v>18</v>
      </c>
      <c r="H22" s="1076">
        <f t="shared" si="4"/>
        <v>5402</v>
      </c>
      <c r="I22" s="1071">
        <v>12</v>
      </c>
      <c r="J22" s="1073">
        <f t="shared" si="6"/>
        <v>5402</v>
      </c>
      <c r="K22" s="1071">
        <v>2</v>
      </c>
      <c r="L22" s="1100">
        <f t="shared" si="7"/>
        <v>5402</v>
      </c>
      <c r="M22" s="1013">
        <f t="shared" si="5"/>
        <v>64824</v>
      </c>
    </row>
    <row r="23" spans="1:13" ht="14.1" customHeight="1">
      <c r="A23" s="1064">
        <v>4808</v>
      </c>
      <c r="B23" s="1065">
        <f t="shared" si="0"/>
        <v>4952</v>
      </c>
      <c r="C23" s="1066">
        <f t="shared" si="1"/>
        <v>5128</v>
      </c>
      <c r="D23" s="1066">
        <f t="shared" si="2"/>
        <v>5313</v>
      </c>
      <c r="E23" s="1066">
        <f t="shared" si="3"/>
        <v>5419</v>
      </c>
      <c r="F23" s="1067">
        <f t="shared" si="3"/>
        <v>5527</v>
      </c>
      <c r="G23" s="1075">
        <v>19</v>
      </c>
      <c r="H23" s="1076">
        <f t="shared" si="4"/>
        <v>5527</v>
      </c>
      <c r="I23" s="1071">
        <v>13</v>
      </c>
      <c r="J23" s="1073">
        <f t="shared" si="6"/>
        <v>5527</v>
      </c>
      <c r="K23" s="1071">
        <v>3</v>
      </c>
      <c r="L23" s="1100">
        <f t="shared" si="7"/>
        <v>5527</v>
      </c>
      <c r="M23" s="1013">
        <f t="shared" si="5"/>
        <v>66324</v>
      </c>
    </row>
    <row r="24" spans="1:13" ht="14.1" customHeight="1">
      <c r="A24" s="1064">
        <v>4924</v>
      </c>
      <c r="B24" s="1065">
        <f t="shared" si="0"/>
        <v>5072</v>
      </c>
      <c r="C24" s="1066">
        <f t="shared" si="1"/>
        <v>5253</v>
      </c>
      <c r="D24" s="1066">
        <f t="shared" si="2"/>
        <v>5442</v>
      </c>
      <c r="E24" s="1066">
        <f t="shared" si="3"/>
        <v>5551</v>
      </c>
      <c r="F24" s="1067">
        <f t="shared" si="3"/>
        <v>5662</v>
      </c>
      <c r="G24" s="1075">
        <v>20</v>
      </c>
      <c r="H24" s="1076">
        <f t="shared" si="4"/>
        <v>5662</v>
      </c>
      <c r="I24" s="1071">
        <v>14</v>
      </c>
      <c r="J24" s="1073">
        <f t="shared" si="6"/>
        <v>5662</v>
      </c>
      <c r="K24" s="1071">
        <v>4</v>
      </c>
      <c r="L24" s="1100">
        <f t="shared" si="7"/>
        <v>5662</v>
      </c>
      <c r="M24" s="1013">
        <f t="shared" si="5"/>
        <v>67944</v>
      </c>
    </row>
    <row r="25" spans="1:13" ht="14.1" customHeight="1">
      <c r="A25" s="1064">
        <v>5040</v>
      </c>
      <c r="B25" s="1065">
        <f t="shared" si="0"/>
        <v>5191</v>
      </c>
      <c r="C25" s="1066">
        <f t="shared" si="1"/>
        <v>5376</v>
      </c>
      <c r="D25" s="1066">
        <f t="shared" si="2"/>
        <v>5570</v>
      </c>
      <c r="E25" s="1066">
        <f t="shared" ref="E25:F44" si="8">ROUND(D25*1.02,0)</f>
        <v>5681</v>
      </c>
      <c r="F25" s="1067">
        <f t="shared" si="8"/>
        <v>5795</v>
      </c>
      <c r="G25" s="1075">
        <v>21</v>
      </c>
      <c r="H25" s="1076">
        <f t="shared" si="4"/>
        <v>5795</v>
      </c>
      <c r="I25" s="1071">
        <v>15</v>
      </c>
      <c r="J25" s="1069">
        <f t="shared" si="6"/>
        <v>5795</v>
      </c>
      <c r="K25" s="1071">
        <v>5</v>
      </c>
      <c r="L25" s="1100">
        <f t="shared" si="7"/>
        <v>5795</v>
      </c>
      <c r="M25" s="1013">
        <f t="shared" si="5"/>
        <v>69540</v>
      </c>
    </row>
    <row r="26" spans="1:13" ht="14.1" customHeight="1">
      <c r="A26" s="1064">
        <v>5163</v>
      </c>
      <c r="B26" s="1065">
        <f t="shared" si="0"/>
        <v>5318</v>
      </c>
      <c r="C26" s="1066">
        <f t="shared" si="1"/>
        <v>5507</v>
      </c>
      <c r="D26" s="1066">
        <f t="shared" si="2"/>
        <v>5705</v>
      </c>
      <c r="E26" s="1066">
        <f t="shared" si="8"/>
        <v>5819</v>
      </c>
      <c r="F26" s="1067">
        <f t="shared" si="8"/>
        <v>5935</v>
      </c>
      <c r="G26" s="1075">
        <v>22</v>
      </c>
      <c r="H26" s="1076">
        <f t="shared" si="4"/>
        <v>5935</v>
      </c>
      <c r="I26" s="1077">
        <v>16</v>
      </c>
      <c r="J26" s="1076">
        <f t="shared" si="6"/>
        <v>5935</v>
      </c>
      <c r="K26" s="1071">
        <v>6</v>
      </c>
      <c r="L26" s="1100">
        <f t="shared" si="7"/>
        <v>5935</v>
      </c>
      <c r="M26" s="1013">
        <f t="shared" si="5"/>
        <v>71220</v>
      </c>
    </row>
    <row r="27" spans="1:13" ht="14.1" customHeight="1">
      <c r="A27" s="1064">
        <v>5284</v>
      </c>
      <c r="B27" s="1065">
        <f t="shared" si="0"/>
        <v>5443</v>
      </c>
      <c r="C27" s="1066">
        <f t="shared" si="1"/>
        <v>5637</v>
      </c>
      <c r="D27" s="1066">
        <f t="shared" si="2"/>
        <v>5840</v>
      </c>
      <c r="E27" s="1066">
        <f t="shared" si="8"/>
        <v>5957</v>
      </c>
      <c r="F27" s="1067">
        <f t="shared" si="8"/>
        <v>6076</v>
      </c>
      <c r="G27" s="1075">
        <v>23</v>
      </c>
      <c r="H27" s="1076">
        <f t="shared" si="4"/>
        <v>6076</v>
      </c>
      <c r="I27" s="1077">
        <v>17</v>
      </c>
      <c r="J27" s="1076">
        <f t="shared" si="6"/>
        <v>6076</v>
      </c>
      <c r="K27" s="1071">
        <v>7</v>
      </c>
      <c r="L27" s="1100">
        <f t="shared" si="7"/>
        <v>6076</v>
      </c>
      <c r="M27" s="1013">
        <f t="shared" si="5"/>
        <v>72912</v>
      </c>
    </row>
    <row r="28" spans="1:13" ht="14.1" customHeight="1">
      <c r="A28" s="1064">
        <v>5411</v>
      </c>
      <c r="B28" s="1065">
        <f t="shared" si="0"/>
        <v>5573</v>
      </c>
      <c r="C28" s="1066">
        <f t="shared" si="1"/>
        <v>5771</v>
      </c>
      <c r="D28" s="1066">
        <f t="shared" si="2"/>
        <v>5979</v>
      </c>
      <c r="E28" s="1066">
        <f t="shared" si="8"/>
        <v>6099</v>
      </c>
      <c r="F28" s="1067">
        <f t="shared" si="8"/>
        <v>6221</v>
      </c>
      <c r="G28" s="1075">
        <v>24</v>
      </c>
      <c r="H28" s="1076">
        <f t="shared" si="4"/>
        <v>6221</v>
      </c>
      <c r="I28" s="1077">
        <v>18</v>
      </c>
      <c r="J28" s="1076">
        <f t="shared" si="6"/>
        <v>6221</v>
      </c>
      <c r="K28" s="1071">
        <v>8</v>
      </c>
      <c r="L28" s="1100">
        <f t="shared" si="7"/>
        <v>6221</v>
      </c>
      <c r="M28" s="1013">
        <f t="shared" si="5"/>
        <v>74652</v>
      </c>
    </row>
    <row r="29" spans="1:13" ht="14.1" customHeight="1">
      <c r="A29" s="1064">
        <v>5537</v>
      </c>
      <c r="B29" s="1065">
        <f t="shared" si="0"/>
        <v>5703</v>
      </c>
      <c r="C29" s="1066">
        <f t="shared" si="1"/>
        <v>5906</v>
      </c>
      <c r="D29" s="1066">
        <f t="shared" si="2"/>
        <v>6119</v>
      </c>
      <c r="E29" s="1066">
        <f t="shared" si="8"/>
        <v>6241</v>
      </c>
      <c r="F29" s="1067">
        <f t="shared" si="8"/>
        <v>6366</v>
      </c>
      <c r="G29" s="1078">
        <v>25</v>
      </c>
      <c r="H29" s="1076">
        <f t="shared" si="4"/>
        <v>6366</v>
      </c>
      <c r="I29" s="1077">
        <v>19</v>
      </c>
      <c r="J29" s="1076">
        <f t="shared" si="6"/>
        <v>6366</v>
      </c>
      <c r="K29" s="1071">
        <v>9</v>
      </c>
      <c r="L29" s="1099">
        <f t="shared" si="7"/>
        <v>6366</v>
      </c>
      <c r="M29" s="1013">
        <f t="shared" si="5"/>
        <v>76392</v>
      </c>
    </row>
    <row r="30" spans="1:13" ht="14.1" customHeight="1">
      <c r="A30" s="1064">
        <v>5673</v>
      </c>
      <c r="B30" s="1065">
        <f t="shared" si="0"/>
        <v>5843</v>
      </c>
      <c r="C30" s="1066">
        <f t="shared" si="1"/>
        <v>6051</v>
      </c>
      <c r="D30" s="1066">
        <f t="shared" si="2"/>
        <v>6269</v>
      </c>
      <c r="E30" s="1066">
        <f t="shared" si="8"/>
        <v>6394</v>
      </c>
      <c r="F30" s="1067">
        <f t="shared" si="8"/>
        <v>6522</v>
      </c>
      <c r="G30" s="1078">
        <v>26</v>
      </c>
      <c r="H30" s="1076">
        <f t="shared" si="4"/>
        <v>6522</v>
      </c>
      <c r="I30" s="1077">
        <v>20</v>
      </c>
      <c r="J30" s="1076">
        <f t="shared" si="6"/>
        <v>6522</v>
      </c>
      <c r="K30" s="1077">
        <v>10</v>
      </c>
      <c r="L30" s="1101">
        <f t="shared" si="7"/>
        <v>6522</v>
      </c>
      <c r="M30" s="1013">
        <f t="shared" si="5"/>
        <v>78264</v>
      </c>
    </row>
    <row r="31" spans="1:13" ht="14.1" customHeight="1">
      <c r="A31" s="1064">
        <v>5809</v>
      </c>
      <c r="B31" s="1065">
        <f t="shared" si="0"/>
        <v>5983</v>
      </c>
      <c r="C31" s="1066">
        <f t="shared" si="1"/>
        <v>6196</v>
      </c>
      <c r="D31" s="1066">
        <f t="shared" si="2"/>
        <v>6419</v>
      </c>
      <c r="E31" s="1066">
        <f t="shared" si="8"/>
        <v>6547</v>
      </c>
      <c r="F31" s="1067">
        <f t="shared" si="8"/>
        <v>6678</v>
      </c>
      <c r="G31" s="1078">
        <v>27</v>
      </c>
      <c r="H31" s="1076">
        <f t="shared" si="4"/>
        <v>6678</v>
      </c>
      <c r="I31" s="1077">
        <v>21</v>
      </c>
      <c r="J31" s="1076">
        <f t="shared" si="6"/>
        <v>6678</v>
      </c>
      <c r="K31" s="1077">
        <v>11</v>
      </c>
      <c r="L31" s="1101">
        <f t="shared" si="7"/>
        <v>6678</v>
      </c>
      <c r="M31" s="1013">
        <f t="shared" si="5"/>
        <v>80136</v>
      </c>
    </row>
    <row r="32" spans="1:13" ht="14.1" customHeight="1">
      <c r="A32" s="1064">
        <v>5948</v>
      </c>
      <c r="B32" s="1065">
        <f t="shared" si="0"/>
        <v>6126</v>
      </c>
      <c r="C32" s="1066">
        <f t="shared" si="1"/>
        <v>6344</v>
      </c>
      <c r="D32" s="1066">
        <f t="shared" si="2"/>
        <v>6572</v>
      </c>
      <c r="E32" s="1066">
        <f t="shared" si="8"/>
        <v>6703</v>
      </c>
      <c r="F32" s="1067">
        <f t="shared" si="8"/>
        <v>6837</v>
      </c>
      <c r="G32" s="1078">
        <v>28</v>
      </c>
      <c r="H32" s="1076">
        <f t="shared" si="4"/>
        <v>6837</v>
      </c>
      <c r="I32" s="1077">
        <v>22</v>
      </c>
      <c r="J32" s="1076">
        <f t="shared" si="6"/>
        <v>6837</v>
      </c>
      <c r="K32" s="1077">
        <v>12</v>
      </c>
      <c r="L32" s="1101">
        <f t="shared" si="7"/>
        <v>6837</v>
      </c>
      <c r="M32" s="1013">
        <f t="shared" si="5"/>
        <v>82044</v>
      </c>
    </row>
    <row r="33" spans="1:13" ht="14.1" customHeight="1">
      <c r="A33" s="1064">
        <v>6088</v>
      </c>
      <c r="B33" s="1065">
        <f t="shared" si="0"/>
        <v>6271</v>
      </c>
      <c r="C33" s="1066">
        <f t="shared" si="1"/>
        <v>6494</v>
      </c>
      <c r="D33" s="1066">
        <f t="shared" si="2"/>
        <v>6728</v>
      </c>
      <c r="E33" s="1066">
        <f t="shared" si="8"/>
        <v>6863</v>
      </c>
      <c r="F33" s="1067">
        <f t="shared" si="8"/>
        <v>7000</v>
      </c>
      <c r="G33" s="1044">
        <v>29</v>
      </c>
      <c r="H33" s="1076">
        <f t="shared" si="4"/>
        <v>7000</v>
      </c>
      <c r="I33" s="1077">
        <v>23</v>
      </c>
      <c r="J33" s="1076">
        <f t="shared" si="6"/>
        <v>7000</v>
      </c>
      <c r="K33" s="1077">
        <v>13</v>
      </c>
      <c r="L33" s="1101">
        <f t="shared" si="7"/>
        <v>7000</v>
      </c>
      <c r="M33" s="1013">
        <f t="shared" si="5"/>
        <v>84000</v>
      </c>
    </row>
    <row r="34" spans="1:13" ht="14.1" customHeight="1">
      <c r="A34" s="1064">
        <v>6237</v>
      </c>
      <c r="B34" s="1065">
        <f t="shared" si="0"/>
        <v>6424</v>
      </c>
      <c r="C34" s="1066">
        <f t="shared" si="1"/>
        <v>6653</v>
      </c>
      <c r="D34" s="1066">
        <f t="shared" si="2"/>
        <v>6893</v>
      </c>
      <c r="E34" s="1066">
        <f t="shared" si="8"/>
        <v>7031</v>
      </c>
      <c r="F34" s="1067">
        <f t="shared" si="8"/>
        <v>7172</v>
      </c>
      <c r="G34" s="1044">
        <v>30</v>
      </c>
      <c r="H34" s="1076">
        <f t="shared" si="4"/>
        <v>7172</v>
      </c>
      <c r="I34" s="1077">
        <v>24</v>
      </c>
      <c r="J34" s="1076">
        <f t="shared" si="6"/>
        <v>7172</v>
      </c>
      <c r="K34" s="1077">
        <v>14</v>
      </c>
      <c r="L34" s="1101">
        <f t="shared" si="7"/>
        <v>7172</v>
      </c>
      <c r="M34" s="1013">
        <f t="shared" si="5"/>
        <v>86064</v>
      </c>
    </row>
    <row r="35" spans="1:13" ht="14.1" customHeight="1">
      <c r="A35" s="1064">
        <v>6383</v>
      </c>
      <c r="B35" s="1065">
        <f t="shared" si="0"/>
        <v>6574</v>
      </c>
      <c r="C35" s="1066">
        <f t="shared" si="1"/>
        <v>6808</v>
      </c>
      <c r="D35" s="1066">
        <f t="shared" si="2"/>
        <v>7053</v>
      </c>
      <c r="E35" s="1066">
        <f t="shared" si="8"/>
        <v>7194</v>
      </c>
      <c r="F35" s="1067">
        <f t="shared" si="8"/>
        <v>7338</v>
      </c>
      <c r="G35" s="1044">
        <v>31</v>
      </c>
      <c r="H35" s="1076">
        <f t="shared" si="4"/>
        <v>7338</v>
      </c>
      <c r="I35" s="1077">
        <v>25</v>
      </c>
      <c r="J35" s="1076">
        <f t="shared" si="6"/>
        <v>7338</v>
      </c>
      <c r="K35" s="1077">
        <v>15</v>
      </c>
      <c r="L35" s="1101">
        <f t="shared" si="7"/>
        <v>7338</v>
      </c>
      <c r="M35" s="1013">
        <f t="shared" si="5"/>
        <v>88056</v>
      </c>
    </row>
    <row r="36" spans="1:13" ht="14.1" customHeight="1">
      <c r="A36" s="1064"/>
      <c r="B36" s="1065">
        <f t="shared" si="0"/>
        <v>0</v>
      </c>
      <c r="C36" s="1066">
        <v>6852</v>
      </c>
      <c r="D36" s="1066">
        <f t="shared" si="2"/>
        <v>7099</v>
      </c>
      <c r="E36" s="1066">
        <f t="shared" si="8"/>
        <v>7241</v>
      </c>
      <c r="F36" s="1067">
        <f t="shared" si="8"/>
        <v>7386</v>
      </c>
      <c r="G36" s="1044">
        <v>32</v>
      </c>
      <c r="H36" s="1079">
        <f t="shared" si="4"/>
        <v>7386</v>
      </c>
      <c r="I36" s="1077"/>
      <c r="J36" s="1076"/>
      <c r="K36" s="1077"/>
      <c r="L36" s="1101"/>
      <c r="M36" s="1013">
        <f t="shared" si="5"/>
        <v>88632</v>
      </c>
    </row>
    <row r="37" spans="1:13" ht="14.1" customHeight="1">
      <c r="A37" s="1064">
        <v>6534</v>
      </c>
      <c r="B37" s="1065">
        <f t="shared" si="0"/>
        <v>6730</v>
      </c>
      <c r="C37" s="1066">
        <f>ROUND(B37*1.0356,0)</f>
        <v>6970</v>
      </c>
      <c r="D37" s="1066">
        <f t="shared" si="2"/>
        <v>7221</v>
      </c>
      <c r="E37" s="1066">
        <f t="shared" si="8"/>
        <v>7365</v>
      </c>
      <c r="F37" s="1067">
        <f t="shared" si="8"/>
        <v>7512</v>
      </c>
      <c r="G37" s="1068"/>
      <c r="H37" s="1080"/>
      <c r="I37" s="1077">
        <v>26</v>
      </c>
      <c r="J37" s="1076">
        <f>F37</f>
        <v>7512</v>
      </c>
      <c r="K37" s="1077">
        <v>16</v>
      </c>
      <c r="L37" s="1101">
        <f>F37</f>
        <v>7512</v>
      </c>
      <c r="M37" s="1013">
        <f t="shared" si="5"/>
        <v>90144</v>
      </c>
    </row>
    <row r="38" spans="1:13" ht="14.1" customHeight="1">
      <c r="A38" s="1064">
        <v>6690</v>
      </c>
      <c r="B38" s="1065">
        <f t="shared" si="0"/>
        <v>6891</v>
      </c>
      <c r="C38" s="1066">
        <f>ROUND(B38*1.0356,0)</f>
        <v>7136</v>
      </c>
      <c r="D38" s="1066">
        <f t="shared" si="2"/>
        <v>7393</v>
      </c>
      <c r="E38" s="1066">
        <f t="shared" si="8"/>
        <v>7541</v>
      </c>
      <c r="F38" s="1067">
        <f t="shared" si="8"/>
        <v>7692</v>
      </c>
      <c r="G38" s="1074"/>
      <c r="H38" s="1081"/>
      <c r="I38" s="1045">
        <v>27</v>
      </c>
      <c r="J38" s="1076">
        <f>F38</f>
        <v>7692</v>
      </c>
      <c r="K38" s="1077">
        <v>17</v>
      </c>
      <c r="L38" s="1101">
        <f>F38</f>
        <v>7692</v>
      </c>
      <c r="M38" s="1013">
        <f t="shared" si="5"/>
        <v>92304</v>
      </c>
    </row>
    <row r="39" spans="1:13" ht="14.1" customHeight="1">
      <c r="A39" s="1064">
        <v>6848</v>
      </c>
      <c r="B39" s="1065">
        <f t="shared" si="0"/>
        <v>7053</v>
      </c>
      <c r="C39" s="1066">
        <f>ROUND(B39*1.0356,0)</f>
        <v>7304</v>
      </c>
      <c r="D39" s="1066">
        <f t="shared" si="2"/>
        <v>7567</v>
      </c>
      <c r="E39" s="1066">
        <f t="shared" si="8"/>
        <v>7718</v>
      </c>
      <c r="F39" s="1067">
        <f t="shared" si="8"/>
        <v>7872</v>
      </c>
      <c r="G39" s="1068"/>
      <c r="H39" s="1082"/>
      <c r="I39" s="1077">
        <v>28</v>
      </c>
      <c r="J39" s="1076">
        <f>F39</f>
        <v>7872</v>
      </c>
      <c r="K39" s="1077">
        <v>18</v>
      </c>
      <c r="L39" s="1101">
        <f>F39</f>
        <v>7872</v>
      </c>
      <c r="M39" s="1013">
        <f t="shared" si="5"/>
        <v>94464</v>
      </c>
    </row>
    <row r="40" spans="1:13" ht="14.1" customHeight="1">
      <c r="A40" s="1064"/>
      <c r="B40" s="1065">
        <f t="shared" si="0"/>
        <v>0</v>
      </c>
      <c r="C40" s="1066">
        <v>7476</v>
      </c>
      <c r="D40" s="1066">
        <f t="shared" si="2"/>
        <v>7745</v>
      </c>
      <c r="E40" s="1066">
        <f t="shared" si="8"/>
        <v>7900</v>
      </c>
      <c r="F40" s="1067">
        <f t="shared" si="8"/>
        <v>8058</v>
      </c>
      <c r="G40" s="1068"/>
      <c r="H40" s="1082"/>
      <c r="I40" s="1077">
        <v>29</v>
      </c>
      <c r="J40" s="1076">
        <f>F40</f>
        <v>8058</v>
      </c>
      <c r="K40" s="1077">
        <v>19</v>
      </c>
      <c r="L40" s="1101">
        <f>F40</f>
        <v>8058</v>
      </c>
      <c r="M40" s="1013">
        <f t="shared" si="5"/>
        <v>96696</v>
      </c>
    </row>
    <row r="41" spans="1:13" ht="14.1" customHeight="1">
      <c r="A41" s="1064"/>
      <c r="B41" s="1065">
        <f t="shared" si="0"/>
        <v>0</v>
      </c>
      <c r="C41" s="1066">
        <v>7527</v>
      </c>
      <c r="D41" s="1066">
        <f t="shared" si="2"/>
        <v>7798</v>
      </c>
      <c r="E41" s="1066">
        <f t="shared" si="8"/>
        <v>7954</v>
      </c>
      <c r="F41" s="1067">
        <f t="shared" si="8"/>
        <v>8113</v>
      </c>
      <c r="G41" s="1068"/>
      <c r="H41" s="1082"/>
      <c r="I41" s="1077">
        <v>30</v>
      </c>
      <c r="J41" s="1079">
        <f>F41</f>
        <v>8113</v>
      </c>
      <c r="K41" s="1077"/>
      <c r="L41" s="1101"/>
      <c r="M41" s="1013">
        <f t="shared" si="5"/>
        <v>97356</v>
      </c>
    </row>
    <row r="42" spans="1:13" ht="14.1" customHeight="1">
      <c r="A42" s="1064"/>
      <c r="B42" s="1065">
        <f t="shared" si="0"/>
        <v>0</v>
      </c>
      <c r="C42" s="1066">
        <v>7652</v>
      </c>
      <c r="D42" s="1066">
        <f t="shared" si="2"/>
        <v>7927</v>
      </c>
      <c r="E42" s="1066">
        <f t="shared" si="8"/>
        <v>8086</v>
      </c>
      <c r="F42" s="1067">
        <f t="shared" si="8"/>
        <v>8248</v>
      </c>
      <c r="G42" s="1068"/>
      <c r="H42" s="1082"/>
      <c r="I42" s="1083"/>
      <c r="J42" s="1080"/>
      <c r="K42" s="1077">
        <v>20</v>
      </c>
      <c r="L42" s="1101">
        <f>F42</f>
        <v>8248</v>
      </c>
      <c r="M42" s="1013">
        <f t="shared" si="5"/>
        <v>98976</v>
      </c>
    </row>
    <row r="43" spans="1:13" ht="14.1" customHeight="1">
      <c r="A43" s="1064"/>
      <c r="B43" s="1065">
        <f t="shared" si="0"/>
        <v>0</v>
      </c>
      <c r="C43" s="1066">
        <v>7832</v>
      </c>
      <c r="D43" s="1066">
        <f t="shared" si="2"/>
        <v>8114</v>
      </c>
      <c r="E43" s="1066">
        <f t="shared" si="8"/>
        <v>8276</v>
      </c>
      <c r="F43" s="1067">
        <f t="shared" si="8"/>
        <v>8442</v>
      </c>
      <c r="G43" s="1068"/>
      <c r="H43" s="1082"/>
      <c r="I43" s="1083"/>
      <c r="J43" s="1080"/>
      <c r="K43" s="1077">
        <v>21</v>
      </c>
      <c r="L43" s="1101">
        <f>F43</f>
        <v>8442</v>
      </c>
      <c r="M43" s="1013">
        <f t="shared" si="5"/>
        <v>101304</v>
      </c>
    </row>
    <row r="44" spans="1:13" ht="14.1" customHeight="1">
      <c r="A44" s="1064"/>
      <c r="B44" s="1065">
        <f t="shared" si="0"/>
        <v>0</v>
      </c>
      <c r="C44" s="1066">
        <v>7888</v>
      </c>
      <c r="D44" s="1066">
        <f t="shared" si="2"/>
        <v>8172</v>
      </c>
      <c r="E44" s="1066">
        <f t="shared" si="8"/>
        <v>8335</v>
      </c>
      <c r="F44" s="1067">
        <f t="shared" si="8"/>
        <v>8502</v>
      </c>
      <c r="G44" s="1068"/>
      <c r="H44" s="1082"/>
      <c r="I44" s="1083"/>
      <c r="J44" s="1080"/>
      <c r="K44" s="1077">
        <v>22</v>
      </c>
      <c r="L44" s="1102">
        <f>F44</f>
        <v>8502</v>
      </c>
      <c r="M44" s="1013">
        <f t="shared" si="5"/>
        <v>102024</v>
      </c>
    </row>
    <row r="45" spans="1:13" s="1088" customFormat="1" ht="14.1" customHeight="1">
      <c r="A45" s="1084"/>
      <c r="B45" s="1085"/>
      <c r="C45" s="1086"/>
      <c r="D45" s="1086"/>
      <c r="E45" s="1086"/>
      <c r="F45" s="1087"/>
      <c r="G45" s="1231" t="s">
        <v>132</v>
      </c>
      <c r="H45" s="1232"/>
      <c r="I45" s="1232"/>
      <c r="J45" s="1232"/>
      <c r="K45" s="1232"/>
      <c r="L45" s="1232"/>
      <c r="M45" s="1233"/>
    </row>
  </sheetData>
  <mergeCells count="1">
    <mergeCell ref="G45:M45"/>
  </mergeCells>
  <phoneticPr fontId="3" type="noConversion"/>
  <printOptions horizontalCentered="1" gridLines="1" gridLinesSet="0"/>
  <pageMargins left="1" right="1" top="1.78" bottom="0.59" header="0.44" footer="0.21"/>
  <pageSetup orientation="portrait" horizontalDpi="4294967292" r:id="rId1"/>
  <headerFooter alignWithMargins="0">
    <oddHeader>&amp;L
&amp;C&amp;"Times New Roman,Bold"&amp;11California State University Salary Schedule
&amp;14DEPARTMENT CHAIR&amp;11
Effective July 1, 2002
(Class Code 2482)
&amp;16ACADEMIC  YEAR&amp;11 &amp;R&amp;"Times New Roman,Bold"&amp;11 7-1-02
2.0% GSI
2.65% SSI (6/30/03)</oddHeader>
    <oddFooter>&amp;L&amp;"Times New Roman,Bold"&amp;10CSUS:FSA:cks:&amp;D&amp;R&amp;"Times New Roman,Bold"&amp;10&amp;F</oddFooter>
  </headerFooter>
  <rowBreaks count="1" manualBreakCount="1">
    <brk id="4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F1" workbookViewId="0">
      <selection activeCell="G5" sqref="G5"/>
    </sheetView>
  </sheetViews>
  <sheetFormatPr defaultColWidth="9" defaultRowHeight="14.1" customHeight="1"/>
  <cols>
    <col min="1" max="4" width="10.7109375" style="1023" hidden="1" customWidth="1"/>
    <col min="5" max="5" width="10.7109375" style="1014" hidden="1" customWidth="1"/>
    <col min="6" max="6" width="5.5703125" style="1028" customWidth="1"/>
    <col min="7" max="7" width="18.7109375" style="1023" customWidth="1"/>
    <col min="8" max="8" width="5.5703125" style="1029" customWidth="1"/>
    <col min="9" max="9" width="18.7109375" style="1030" customWidth="1"/>
    <col min="10" max="10" width="5.5703125" style="1030" customWidth="1"/>
    <col min="11" max="11" width="18.7109375" style="1030" customWidth="1"/>
    <col min="12" max="12" width="18.7109375" style="1031" customWidth="1"/>
    <col min="13" max="13" width="20.140625" style="1014" customWidth="1"/>
    <col min="14" max="16384" width="9" style="1014"/>
  </cols>
  <sheetData>
    <row r="1" spans="1:12" s="985" customFormat="1" ht="14.1" customHeight="1">
      <c r="A1" s="984"/>
      <c r="B1" s="984"/>
      <c r="C1" s="984"/>
      <c r="D1" s="984"/>
      <c r="F1" s="986" t="s">
        <v>8</v>
      </c>
      <c r="G1" s="987" t="s">
        <v>2</v>
      </c>
      <c r="H1" s="988" t="s">
        <v>3</v>
      </c>
      <c r="I1" s="987" t="s">
        <v>4</v>
      </c>
      <c r="J1" s="989"/>
      <c r="K1" s="990" t="s">
        <v>5</v>
      </c>
      <c r="L1" s="984"/>
    </row>
    <row r="2" spans="1:12" s="997" customFormat="1" ht="14.1" customHeight="1">
      <c r="A2" s="991">
        <v>36039</v>
      </c>
      <c r="B2" s="991">
        <v>36342</v>
      </c>
      <c r="C2" s="991">
        <v>36708</v>
      </c>
      <c r="D2" s="991">
        <v>37347</v>
      </c>
      <c r="E2" s="992">
        <v>37438</v>
      </c>
      <c r="F2" s="993" t="s">
        <v>15</v>
      </c>
      <c r="G2" s="994" t="s">
        <v>3</v>
      </c>
      <c r="H2" s="995"/>
      <c r="I2" s="994" t="s">
        <v>3</v>
      </c>
      <c r="J2" s="996"/>
      <c r="K2" s="994" t="s">
        <v>3</v>
      </c>
      <c r="L2" s="994" t="s">
        <v>3</v>
      </c>
    </row>
    <row r="3" spans="1:12" s="997" customFormat="1" ht="14.1" customHeight="1">
      <c r="A3" s="998">
        <v>0.03</v>
      </c>
      <c r="B3" s="998">
        <v>3.56E-2</v>
      </c>
      <c r="C3" s="998">
        <v>3.5999999999999997E-2</v>
      </c>
      <c r="D3" s="998">
        <v>0.02</v>
      </c>
      <c r="E3" s="999">
        <v>0.02</v>
      </c>
      <c r="F3" s="993" t="s">
        <v>22</v>
      </c>
      <c r="G3" s="994" t="s">
        <v>124</v>
      </c>
      <c r="H3" s="995"/>
      <c r="I3" s="994" t="s">
        <v>125</v>
      </c>
      <c r="J3" s="996"/>
      <c r="K3" s="994" t="s">
        <v>126</v>
      </c>
      <c r="L3" s="996" t="s">
        <v>27</v>
      </c>
    </row>
    <row r="4" spans="1:12" s="1006" customFormat="1" ht="14.1" customHeight="1" thickBot="1">
      <c r="A4" s="1000" t="s">
        <v>127</v>
      </c>
      <c r="B4" s="1000" t="s">
        <v>128</v>
      </c>
      <c r="C4" s="1000" t="s">
        <v>128</v>
      </c>
      <c r="D4" s="1000" t="s">
        <v>128</v>
      </c>
      <c r="E4" s="1001" t="s">
        <v>128</v>
      </c>
      <c r="F4" s="1002" t="s">
        <v>28</v>
      </c>
      <c r="G4" s="1003" t="s">
        <v>129</v>
      </c>
      <c r="H4" s="1004"/>
      <c r="I4" s="1003" t="s">
        <v>129</v>
      </c>
      <c r="J4" s="1005"/>
      <c r="K4" s="1003" t="s">
        <v>129</v>
      </c>
      <c r="L4" s="1003" t="s">
        <v>7</v>
      </c>
    </row>
    <row r="5" spans="1:12" ht="15" customHeight="1">
      <c r="A5" s="1007">
        <v>3741</v>
      </c>
      <c r="B5" s="1007">
        <f t="shared" ref="B5:B44" si="0">ROUND(A5*1.0356,0)</f>
        <v>3874</v>
      </c>
      <c r="C5" s="1007">
        <f t="shared" ref="C5:C44" si="1">ROUND(B5*1.036,0)</f>
        <v>4013</v>
      </c>
      <c r="D5" s="1007">
        <f t="shared" ref="D5:E24" si="2">ROUND(C5*1.02,0)</f>
        <v>4093</v>
      </c>
      <c r="E5" s="1008">
        <f t="shared" si="2"/>
        <v>4175</v>
      </c>
      <c r="F5" s="1009">
        <v>1</v>
      </c>
      <c r="G5" s="1010">
        <f t="shared" ref="G5:G36" si="3">E5</f>
        <v>4175</v>
      </c>
      <c r="H5" s="1011" t="s">
        <v>3</v>
      </c>
      <c r="I5" s="1010" t="s">
        <v>3</v>
      </c>
      <c r="J5" s="1012"/>
      <c r="K5" s="1010"/>
      <c r="L5" s="1013">
        <f t="shared" ref="L5:L44" si="4">12*E5</f>
        <v>50100</v>
      </c>
    </row>
    <row r="6" spans="1:12" ht="15" customHeight="1">
      <c r="A6" s="1007">
        <v>3831</v>
      </c>
      <c r="B6" s="1007">
        <f t="shared" si="0"/>
        <v>3967</v>
      </c>
      <c r="C6" s="1007">
        <f t="shared" si="1"/>
        <v>4110</v>
      </c>
      <c r="D6" s="1007">
        <f t="shared" si="2"/>
        <v>4192</v>
      </c>
      <c r="E6" s="1008">
        <f t="shared" si="2"/>
        <v>4276</v>
      </c>
      <c r="F6" s="1009">
        <v>2</v>
      </c>
      <c r="G6" s="1015">
        <f t="shared" si="3"/>
        <v>4276</v>
      </c>
      <c r="H6" s="1011" t="s">
        <v>3</v>
      </c>
      <c r="I6" s="1010" t="s">
        <v>3</v>
      </c>
      <c r="J6" s="1012"/>
      <c r="K6" s="1010"/>
      <c r="L6" s="1013">
        <f t="shared" si="4"/>
        <v>51312</v>
      </c>
    </row>
    <row r="7" spans="1:12" ht="15" customHeight="1">
      <c r="A7" s="1007">
        <v>3920</v>
      </c>
      <c r="B7" s="1007">
        <f t="shared" si="0"/>
        <v>4060</v>
      </c>
      <c r="C7" s="1007">
        <f t="shared" si="1"/>
        <v>4206</v>
      </c>
      <c r="D7" s="1007">
        <f t="shared" si="2"/>
        <v>4290</v>
      </c>
      <c r="E7" s="1008">
        <f t="shared" si="2"/>
        <v>4376</v>
      </c>
      <c r="F7" s="1009">
        <v>3</v>
      </c>
      <c r="G7" s="1015">
        <f t="shared" si="3"/>
        <v>4376</v>
      </c>
      <c r="H7" s="1011" t="s">
        <v>3</v>
      </c>
      <c r="I7" s="1010" t="s">
        <v>3</v>
      </c>
      <c r="J7" s="1012"/>
      <c r="K7" s="1010"/>
      <c r="L7" s="1013">
        <f t="shared" si="4"/>
        <v>52512</v>
      </c>
    </row>
    <row r="8" spans="1:12" ht="15" customHeight="1">
      <c r="A8" s="1007">
        <v>4014</v>
      </c>
      <c r="B8" s="1007">
        <f t="shared" si="0"/>
        <v>4157</v>
      </c>
      <c r="C8" s="1007">
        <f t="shared" si="1"/>
        <v>4307</v>
      </c>
      <c r="D8" s="1007">
        <f t="shared" si="2"/>
        <v>4393</v>
      </c>
      <c r="E8" s="1008">
        <f t="shared" si="2"/>
        <v>4481</v>
      </c>
      <c r="F8" s="1009">
        <v>4</v>
      </c>
      <c r="G8" s="1015">
        <f t="shared" si="3"/>
        <v>4481</v>
      </c>
      <c r="H8" s="1011" t="s">
        <v>3</v>
      </c>
      <c r="I8" s="1010" t="s">
        <v>3</v>
      </c>
      <c r="J8" s="1012"/>
      <c r="K8" s="1010"/>
      <c r="L8" s="1013">
        <f t="shared" si="4"/>
        <v>53772</v>
      </c>
    </row>
    <row r="9" spans="1:12" ht="15" customHeight="1">
      <c r="A9" s="1007">
        <v>4107</v>
      </c>
      <c r="B9" s="1007">
        <f t="shared" si="0"/>
        <v>4253</v>
      </c>
      <c r="C9" s="1007">
        <f t="shared" si="1"/>
        <v>4406</v>
      </c>
      <c r="D9" s="1007">
        <f t="shared" si="2"/>
        <v>4494</v>
      </c>
      <c r="E9" s="1008">
        <f t="shared" si="2"/>
        <v>4584</v>
      </c>
      <c r="F9" s="1009">
        <v>5</v>
      </c>
      <c r="G9" s="1015">
        <f t="shared" si="3"/>
        <v>4584</v>
      </c>
      <c r="H9" s="1011" t="s">
        <v>3</v>
      </c>
      <c r="I9" s="1010" t="s">
        <v>3</v>
      </c>
      <c r="J9" s="1012"/>
      <c r="K9" s="1010"/>
      <c r="L9" s="1013">
        <f t="shared" si="4"/>
        <v>55008</v>
      </c>
    </row>
    <row r="10" spans="1:12" ht="15" customHeight="1">
      <c r="A10" s="1007">
        <v>4204</v>
      </c>
      <c r="B10" s="1007">
        <f t="shared" si="0"/>
        <v>4354</v>
      </c>
      <c r="C10" s="1007">
        <f t="shared" si="1"/>
        <v>4511</v>
      </c>
      <c r="D10" s="1007">
        <f t="shared" si="2"/>
        <v>4601</v>
      </c>
      <c r="E10" s="1008">
        <f t="shared" si="2"/>
        <v>4693</v>
      </c>
      <c r="F10" s="1016">
        <v>6</v>
      </c>
      <c r="G10" s="1015">
        <f t="shared" si="3"/>
        <v>4693</v>
      </c>
      <c r="H10" s="1011" t="s">
        <v>3</v>
      </c>
      <c r="I10" s="1010" t="s">
        <v>3</v>
      </c>
      <c r="J10" s="1012"/>
      <c r="K10" s="1010"/>
      <c r="L10" s="1013">
        <f t="shared" si="4"/>
        <v>56316</v>
      </c>
    </row>
    <row r="11" spans="1:12" ht="15" customHeight="1">
      <c r="A11" s="1007">
        <v>4302</v>
      </c>
      <c r="B11" s="1007">
        <f t="shared" si="0"/>
        <v>4455</v>
      </c>
      <c r="C11" s="1007">
        <f t="shared" si="1"/>
        <v>4615</v>
      </c>
      <c r="D11" s="1007">
        <f t="shared" si="2"/>
        <v>4707</v>
      </c>
      <c r="E11" s="1008">
        <f t="shared" si="2"/>
        <v>4801</v>
      </c>
      <c r="F11" s="1016">
        <v>7</v>
      </c>
      <c r="G11" s="1015">
        <f t="shared" si="3"/>
        <v>4801</v>
      </c>
      <c r="H11" s="1011">
        <v>1</v>
      </c>
      <c r="I11" s="1017">
        <f t="shared" ref="I11:I35" si="5">E11</f>
        <v>4801</v>
      </c>
      <c r="J11" s="1012"/>
      <c r="K11" s="1010"/>
      <c r="L11" s="1013">
        <f t="shared" si="4"/>
        <v>57612</v>
      </c>
    </row>
    <row r="12" spans="1:12" ht="15" customHeight="1">
      <c r="A12" s="1007">
        <v>4407</v>
      </c>
      <c r="B12" s="1007">
        <f t="shared" si="0"/>
        <v>4564</v>
      </c>
      <c r="C12" s="1007">
        <f t="shared" si="1"/>
        <v>4728</v>
      </c>
      <c r="D12" s="1007">
        <f t="shared" si="2"/>
        <v>4823</v>
      </c>
      <c r="E12" s="1008">
        <f t="shared" si="2"/>
        <v>4919</v>
      </c>
      <c r="F12" s="1016">
        <v>8</v>
      </c>
      <c r="G12" s="1015">
        <f t="shared" si="3"/>
        <v>4919</v>
      </c>
      <c r="H12" s="1011">
        <v>2</v>
      </c>
      <c r="I12" s="1015">
        <f t="shared" si="5"/>
        <v>4919</v>
      </c>
      <c r="J12" s="1012"/>
      <c r="K12" s="1010"/>
      <c r="L12" s="1013">
        <f t="shared" si="4"/>
        <v>59028</v>
      </c>
    </row>
    <row r="13" spans="1:12" ht="15" customHeight="1">
      <c r="A13" s="1007">
        <v>4509</v>
      </c>
      <c r="B13" s="1007">
        <f t="shared" si="0"/>
        <v>4670</v>
      </c>
      <c r="C13" s="1007">
        <f t="shared" si="1"/>
        <v>4838</v>
      </c>
      <c r="D13" s="1007">
        <f t="shared" si="2"/>
        <v>4935</v>
      </c>
      <c r="E13" s="1008">
        <f t="shared" si="2"/>
        <v>5034</v>
      </c>
      <c r="F13" s="1016">
        <v>9</v>
      </c>
      <c r="G13" s="1015">
        <f t="shared" si="3"/>
        <v>5034</v>
      </c>
      <c r="H13" s="1011">
        <v>3</v>
      </c>
      <c r="I13" s="1015">
        <f t="shared" si="5"/>
        <v>5034</v>
      </c>
      <c r="J13" s="1012"/>
      <c r="K13" s="1010"/>
      <c r="L13" s="1013">
        <f t="shared" si="4"/>
        <v>60408</v>
      </c>
    </row>
    <row r="14" spans="1:12" ht="15" customHeight="1">
      <c r="A14" s="1007">
        <v>4619</v>
      </c>
      <c r="B14" s="1007">
        <f t="shared" si="0"/>
        <v>4783</v>
      </c>
      <c r="C14" s="1007">
        <f t="shared" si="1"/>
        <v>4955</v>
      </c>
      <c r="D14" s="1007">
        <f t="shared" si="2"/>
        <v>5054</v>
      </c>
      <c r="E14" s="1008">
        <f t="shared" si="2"/>
        <v>5155</v>
      </c>
      <c r="F14" s="1016">
        <v>10</v>
      </c>
      <c r="G14" s="1015">
        <f t="shared" si="3"/>
        <v>5155</v>
      </c>
      <c r="H14" s="1011">
        <v>4</v>
      </c>
      <c r="I14" s="1015">
        <f t="shared" si="5"/>
        <v>5155</v>
      </c>
      <c r="J14" s="1012"/>
      <c r="K14" s="1010"/>
      <c r="L14" s="1013">
        <f t="shared" si="4"/>
        <v>61860</v>
      </c>
    </row>
    <row r="15" spans="1:12" ht="15" customHeight="1">
      <c r="A15" s="1007">
        <v>4727</v>
      </c>
      <c r="B15" s="1007">
        <f t="shared" si="0"/>
        <v>4895</v>
      </c>
      <c r="C15" s="1007">
        <f t="shared" si="1"/>
        <v>5071</v>
      </c>
      <c r="D15" s="1007">
        <f t="shared" si="2"/>
        <v>5172</v>
      </c>
      <c r="E15" s="1008">
        <f t="shared" si="2"/>
        <v>5275</v>
      </c>
      <c r="F15" s="1016">
        <v>11</v>
      </c>
      <c r="G15" s="1017">
        <f t="shared" si="3"/>
        <v>5275</v>
      </c>
      <c r="H15" s="1011">
        <v>5</v>
      </c>
      <c r="I15" s="1015">
        <f t="shared" si="5"/>
        <v>5275</v>
      </c>
      <c r="J15" s="1011" t="s">
        <v>3</v>
      </c>
      <c r="K15" s="1010" t="s">
        <v>3</v>
      </c>
      <c r="L15" s="1013">
        <f t="shared" si="4"/>
        <v>63300</v>
      </c>
    </row>
    <row r="16" spans="1:12" ht="15" customHeight="1">
      <c r="A16" s="1007">
        <v>4840</v>
      </c>
      <c r="B16" s="1007">
        <f t="shared" si="0"/>
        <v>5012</v>
      </c>
      <c r="C16" s="1007">
        <f t="shared" si="1"/>
        <v>5192</v>
      </c>
      <c r="D16" s="1007">
        <f t="shared" si="2"/>
        <v>5296</v>
      </c>
      <c r="E16" s="1008">
        <f t="shared" si="2"/>
        <v>5402</v>
      </c>
      <c r="F16" s="993">
        <v>12</v>
      </c>
      <c r="G16" s="1018">
        <f t="shared" si="3"/>
        <v>5402</v>
      </c>
      <c r="H16" s="1011">
        <v>6</v>
      </c>
      <c r="I16" s="1015">
        <f t="shared" si="5"/>
        <v>5402</v>
      </c>
      <c r="J16" s="1011" t="s">
        <v>3</v>
      </c>
      <c r="K16" s="1010" t="s">
        <v>3</v>
      </c>
      <c r="L16" s="1013">
        <f t="shared" si="4"/>
        <v>64824</v>
      </c>
    </row>
    <row r="17" spans="1:12" ht="15" customHeight="1">
      <c r="A17" s="1007">
        <v>4952</v>
      </c>
      <c r="B17" s="1007">
        <f t="shared" si="0"/>
        <v>5128</v>
      </c>
      <c r="C17" s="1007">
        <f t="shared" si="1"/>
        <v>5313</v>
      </c>
      <c r="D17" s="1007">
        <f t="shared" si="2"/>
        <v>5419</v>
      </c>
      <c r="E17" s="1008">
        <f t="shared" si="2"/>
        <v>5527</v>
      </c>
      <c r="F17" s="993">
        <v>13</v>
      </c>
      <c r="G17" s="1018">
        <f t="shared" si="3"/>
        <v>5527</v>
      </c>
      <c r="H17" s="1011">
        <v>7</v>
      </c>
      <c r="I17" s="1015">
        <f t="shared" si="5"/>
        <v>5527</v>
      </c>
      <c r="J17" s="1011" t="s">
        <v>3</v>
      </c>
      <c r="K17" s="1010" t="s">
        <v>3</v>
      </c>
      <c r="L17" s="1013">
        <f t="shared" si="4"/>
        <v>66324</v>
      </c>
    </row>
    <row r="18" spans="1:12" ht="15" customHeight="1">
      <c r="A18" s="1007">
        <v>5072</v>
      </c>
      <c r="B18" s="1007">
        <f t="shared" si="0"/>
        <v>5253</v>
      </c>
      <c r="C18" s="1007">
        <f t="shared" si="1"/>
        <v>5442</v>
      </c>
      <c r="D18" s="1007">
        <f t="shared" si="2"/>
        <v>5551</v>
      </c>
      <c r="E18" s="1008">
        <f t="shared" si="2"/>
        <v>5662</v>
      </c>
      <c r="F18" s="993">
        <v>14</v>
      </c>
      <c r="G18" s="1018">
        <f t="shared" si="3"/>
        <v>5662</v>
      </c>
      <c r="H18" s="1011">
        <v>8</v>
      </c>
      <c r="I18" s="1015">
        <f t="shared" si="5"/>
        <v>5662</v>
      </c>
      <c r="J18" s="1011" t="s">
        <v>3</v>
      </c>
      <c r="K18" s="1010" t="s">
        <v>3</v>
      </c>
      <c r="L18" s="1013">
        <f t="shared" si="4"/>
        <v>67944</v>
      </c>
    </row>
    <row r="19" spans="1:12" ht="15" customHeight="1">
      <c r="A19" s="1007">
        <v>5191</v>
      </c>
      <c r="B19" s="1007">
        <f t="shared" si="0"/>
        <v>5376</v>
      </c>
      <c r="C19" s="1007">
        <f t="shared" si="1"/>
        <v>5570</v>
      </c>
      <c r="D19" s="1007">
        <f t="shared" si="2"/>
        <v>5681</v>
      </c>
      <c r="E19" s="1008">
        <f t="shared" si="2"/>
        <v>5795</v>
      </c>
      <c r="F19" s="993">
        <v>15</v>
      </c>
      <c r="G19" s="1018">
        <f t="shared" si="3"/>
        <v>5795</v>
      </c>
      <c r="H19" s="1011">
        <v>9</v>
      </c>
      <c r="I19" s="1015">
        <f t="shared" si="5"/>
        <v>5795</v>
      </c>
      <c r="J19" s="1011" t="s">
        <v>3</v>
      </c>
      <c r="K19" s="1010" t="s">
        <v>3</v>
      </c>
      <c r="L19" s="1013">
        <f t="shared" si="4"/>
        <v>69540</v>
      </c>
    </row>
    <row r="20" spans="1:12" ht="15" customHeight="1">
      <c r="A20" s="1007">
        <v>5318</v>
      </c>
      <c r="B20" s="1007">
        <f t="shared" si="0"/>
        <v>5507</v>
      </c>
      <c r="C20" s="1007">
        <f t="shared" si="1"/>
        <v>5705</v>
      </c>
      <c r="D20" s="1007">
        <f t="shared" si="2"/>
        <v>5819</v>
      </c>
      <c r="E20" s="1008">
        <f t="shared" si="2"/>
        <v>5935</v>
      </c>
      <c r="F20" s="993">
        <v>16</v>
      </c>
      <c r="G20" s="1018">
        <f t="shared" si="3"/>
        <v>5935</v>
      </c>
      <c r="H20" s="1019">
        <v>10</v>
      </c>
      <c r="I20" s="1015">
        <f t="shared" si="5"/>
        <v>5935</v>
      </c>
      <c r="J20" s="1011" t="s">
        <v>3</v>
      </c>
      <c r="K20" s="1010" t="s">
        <v>3</v>
      </c>
      <c r="L20" s="1013">
        <f t="shared" si="4"/>
        <v>71220</v>
      </c>
    </row>
    <row r="21" spans="1:12" ht="15" customHeight="1">
      <c r="A21" s="1007">
        <v>5443</v>
      </c>
      <c r="B21" s="1007">
        <f t="shared" si="0"/>
        <v>5637</v>
      </c>
      <c r="C21" s="1007">
        <f t="shared" si="1"/>
        <v>5840</v>
      </c>
      <c r="D21" s="1007">
        <f t="shared" si="2"/>
        <v>5957</v>
      </c>
      <c r="E21" s="1008">
        <f t="shared" si="2"/>
        <v>6076</v>
      </c>
      <c r="F21" s="993">
        <v>17</v>
      </c>
      <c r="G21" s="1018">
        <f t="shared" si="3"/>
        <v>6076</v>
      </c>
      <c r="H21" s="1019">
        <v>11</v>
      </c>
      <c r="I21" s="1015">
        <f t="shared" si="5"/>
        <v>6076</v>
      </c>
      <c r="J21" s="1011">
        <v>1</v>
      </c>
      <c r="K21" s="1017">
        <f t="shared" ref="K21:K35" si="6">E21</f>
        <v>6076</v>
      </c>
      <c r="L21" s="1013">
        <f t="shared" si="4"/>
        <v>72912</v>
      </c>
    </row>
    <row r="22" spans="1:12" ht="15" customHeight="1">
      <c r="A22" s="1007">
        <v>5573</v>
      </c>
      <c r="B22" s="1007">
        <f t="shared" si="0"/>
        <v>5771</v>
      </c>
      <c r="C22" s="1007">
        <f t="shared" si="1"/>
        <v>5979</v>
      </c>
      <c r="D22" s="1007">
        <f t="shared" si="2"/>
        <v>6099</v>
      </c>
      <c r="E22" s="1008">
        <f t="shared" si="2"/>
        <v>6221</v>
      </c>
      <c r="F22" s="993">
        <v>18</v>
      </c>
      <c r="G22" s="1018">
        <f t="shared" si="3"/>
        <v>6221</v>
      </c>
      <c r="H22" s="1019">
        <v>12</v>
      </c>
      <c r="I22" s="1015">
        <f t="shared" si="5"/>
        <v>6221</v>
      </c>
      <c r="J22" s="1011">
        <v>2</v>
      </c>
      <c r="K22" s="1015">
        <f t="shared" si="6"/>
        <v>6221</v>
      </c>
      <c r="L22" s="1013">
        <f t="shared" si="4"/>
        <v>74652</v>
      </c>
    </row>
    <row r="23" spans="1:12" ht="15" customHeight="1">
      <c r="A23" s="1007">
        <v>5703</v>
      </c>
      <c r="B23" s="1007">
        <f t="shared" si="0"/>
        <v>5906</v>
      </c>
      <c r="C23" s="1007">
        <f t="shared" si="1"/>
        <v>6119</v>
      </c>
      <c r="D23" s="1007">
        <f t="shared" si="2"/>
        <v>6241</v>
      </c>
      <c r="E23" s="1008">
        <f t="shared" si="2"/>
        <v>6366</v>
      </c>
      <c r="F23" s="1020">
        <v>19</v>
      </c>
      <c r="G23" s="1018">
        <f t="shared" si="3"/>
        <v>6366</v>
      </c>
      <c r="H23" s="1019">
        <v>13</v>
      </c>
      <c r="I23" s="1015">
        <f t="shared" si="5"/>
        <v>6366</v>
      </c>
      <c r="J23" s="1011">
        <v>3</v>
      </c>
      <c r="K23" s="1015">
        <f t="shared" si="6"/>
        <v>6366</v>
      </c>
      <c r="L23" s="1013">
        <f t="shared" si="4"/>
        <v>76392</v>
      </c>
    </row>
    <row r="24" spans="1:12" ht="15" customHeight="1">
      <c r="A24" s="1007">
        <v>5843</v>
      </c>
      <c r="B24" s="1007">
        <f t="shared" si="0"/>
        <v>6051</v>
      </c>
      <c r="C24" s="1007">
        <f t="shared" si="1"/>
        <v>6269</v>
      </c>
      <c r="D24" s="1007">
        <f t="shared" si="2"/>
        <v>6394</v>
      </c>
      <c r="E24" s="1008">
        <f t="shared" si="2"/>
        <v>6522</v>
      </c>
      <c r="F24" s="1020">
        <v>20</v>
      </c>
      <c r="G24" s="1018">
        <f t="shared" si="3"/>
        <v>6522</v>
      </c>
      <c r="H24" s="1019">
        <v>14</v>
      </c>
      <c r="I24" s="1015">
        <f t="shared" si="5"/>
        <v>6522</v>
      </c>
      <c r="J24" s="1019">
        <v>4</v>
      </c>
      <c r="K24" s="1015">
        <f t="shared" si="6"/>
        <v>6522</v>
      </c>
      <c r="L24" s="1013">
        <f t="shared" si="4"/>
        <v>78264</v>
      </c>
    </row>
    <row r="25" spans="1:12" ht="15" customHeight="1">
      <c r="A25" s="1007">
        <v>5983</v>
      </c>
      <c r="B25" s="1007">
        <f t="shared" si="0"/>
        <v>6196</v>
      </c>
      <c r="C25" s="1007">
        <f t="shared" si="1"/>
        <v>6419</v>
      </c>
      <c r="D25" s="1007">
        <f t="shared" ref="D25:E44" si="7">ROUND(C25*1.02,0)</f>
        <v>6547</v>
      </c>
      <c r="E25" s="1008">
        <f t="shared" si="7"/>
        <v>6678</v>
      </c>
      <c r="F25" s="1020">
        <v>21</v>
      </c>
      <c r="G25" s="1018">
        <f t="shared" si="3"/>
        <v>6678</v>
      </c>
      <c r="H25" s="1019">
        <v>15</v>
      </c>
      <c r="I25" s="1017">
        <f t="shared" si="5"/>
        <v>6678</v>
      </c>
      <c r="J25" s="1019">
        <v>5</v>
      </c>
      <c r="K25" s="1015">
        <f t="shared" si="6"/>
        <v>6678</v>
      </c>
      <c r="L25" s="1013">
        <f t="shared" si="4"/>
        <v>80136</v>
      </c>
    </row>
    <row r="26" spans="1:12" ht="15" customHeight="1">
      <c r="A26" s="1007">
        <v>6126</v>
      </c>
      <c r="B26" s="1007">
        <f t="shared" si="0"/>
        <v>6344</v>
      </c>
      <c r="C26" s="1007">
        <f t="shared" si="1"/>
        <v>6572</v>
      </c>
      <c r="D26" s="1007">
        <f t="shared" si="7"/>
        <v>6703</v>
      </c>
      <c r="E26" s="1008">
        <f t="shared" si="7"/>
        <v>6837</v>
      </c>
      <c r="F26" s="1020">
        <v>22</v>
      </c>
      <c r="G26" s="1018">
        <f t="shared" si="3"/>
        <v>6837</v>
      </c>
      <c r="H26" s="994">
        <v>16</v>
      </c>
      <c r="I26" s="1018">
        <f t="shared" si="5"/>
        <v>6837</v>
      </c>
      <c r="J26" s="1019">
        <v>6</v>
      </c>
      <c r="K26" s="1015">
        <f t="shared" si="6"/>
        <v>6837</v>
      </c>
      <c r="L26" s="1013">
        <f t="shared" si="4"/>
        <v>82044</v>
      </c>
    </row>
    <row r="27" spans="1:12" ht="15" customHeight="1">
      <c r="A27" s="1007">
        <v>6271</v>
      </c>
      <c r="B27" s="1007">
        <f t="shared" si="0"/>
        <v>6494</v>
      </c>
      <c r="C27" s="1007">
        <f t="shared" si="1"/>
        <v>6728</v>
      </c>
      <c r="D27" s="1007">
        <f t="shared" si="7"/>
        <v>6863</v>
      </c>
      <c r="E27" s="1008">
        <f t="shared" si="7"/>
        <v>7000</v>
      </c>
      <c r="F27" s="993">
        <v>23</v>
      </c>
      <c r="G27" s="1018">
        <f t="shared" si="3"/>
        <v>7000</v>
      </c>
      <c r="H27" s="994">
        <v>17</v>
      </c>
      <c r="I27" s="1018">
        <f t="shared" si="5"/>
        <v>7000</v>
      </c>
      <c r="J27" s="1019">
        <v>7</v>
      </c>
      <c r="K27" s="1015">
        <f t="shared" si="6"/>
        <v>7000</v>
      </c>
      <c r="L27" s="1013">
        <f t="shared" si="4"/>
        <v>84000</v>
      </c>
    </row>
    <row r="28" spans="1:12" ht="15" customHeight="1">
      <c r="A28" s="1007">
        <v>6424</v>
      </c>
      <c r="B28" s="1007">
        <f t="shared" si="0"/>
        <v>6653</v>
      </c>
      <c r="C28" s="1007">
        <f t="shared" si="1"/>
        <v>6893</v>
      </c>
      <c r="D28" s="1007">
        <f t="shared" si="7"/>
        <v>7031</v>
      </c>
      <c r="E28" s="1008">
        <f t="shared" si="7"/>
        <v>7172</v>
      </c>
      <c r="F28" s="993">
        <v>24</v>
      </c>
      <c r="G28" s="1018">
        <f t="shared" si="3"/>
        <v>7172</v>
      </c>
      <c r="H28" s="994">
        <v>18</v>
      </c>
      <c r="I28" s="1018">
        <f t="shared" si="5"/>
        <v>7172</v>
      </c>
      <c r="J28" s="1019">
        <v>8</v>
      </c>
      <c r="K28" s="1015">
        <f t="shared" si="6"/>
        <v>7172</v>
      </c>
      <c r="L28" s="1013">
        <f t="shared" si="4"/>
        <v>86064</v>
      </c>
    </row>
    <row r="29" spans="1:12" ht="15" customHeight="1">
      <c r="A29" s="1007">
        <v>6574</v>
      </c>
      <c r="B29" s="1007">
        <f t="shared" si="0"/>
        <v>6808</v>
      </c>
      <c r="C29" s="1007">
        <f t="shared" si="1"/>
        <v>7053</v>
      </c>
      <c r="D29" s="1007">
        <f t="shared" si="7"/>
        <v>7194</v>
      </c>
      <c r="E29" s="1008">
        <f t="shared" si="7"/>
        <v>7338</v>
      </c>
      <c r="F29" s="993">
        <v>25</v>
      </c>
      <c r="G29" s="1018">
        <f t="shared" si="3"/>
        <v>7338</v>
      </c>
      <c r="H29" s="994">
        <v>19</v>
      </c>
      <c r="I29" s="1018">
        <f t="shared" si="5"/>
        <v>7338</v>
      </c>
      <c r="J29" s="1019">
        <v>9</v>
      </c>
      <c r="K29" s="1017">
        <f t="shared" si="6"/>
        <v>7338</v>
      </c>
      <c r="L29" s="1013">
        <f t="shared" si="4"/>
        <v>88056</v>
      </c>
    </row>
    <row r="30" spans="1:12" ht="15" customHeight="1">
      <c r="A30" s="1007">
        <v>6730</v>
      </c>
      <c r="B30" s="1007">
        <f t="shared" si="0"/>
        <v>6970</v>
      </c>
      <c r="C30" s="1007">
        <f t="shared" si="1"/>
        <v>7221</v>
      </c>
      <c r="D30" s="1007">
        <f t="shared" si="7"/>
        <v>7365</v>
      </c>
      <c r="E30" s="1008">
        <f t="shared" si="7"/>
        <v>7512</v>
      </c>
      <c r="F30" s="993">
        <v>26</v>
      </c>
      <c r="G30" s="1018">
        <f t="shared" si="3"/>
        <v>7512</v>
      </c>
      <c r="H30" s="994">
        <v>20</v>
      </c>
      <c r="I30" s="1018">
        <f t="shared" si="5"/>
        <v>7512</v>
      </c>
      <c r="J30" s="994">
        <v>10</v>
      </c>
      <c r="K30" s="1018">
        <f t="shared" si="6"/>
        <v>7512</v>
      </c>
      <c r="L30" s="1013">
        <f t="shared" si="4"/>
        <v>90144</v>
      </c>
    </row>
    <row r="31" spans="1:12" ht="15" customHeight="1">
      <c r="A31" s="1007">
        <v>6891</v>
      </c>
      <c r="B31" s="1007">
        <f t="shared" si="0"/>
        <v>7136</v>
      </c>
      <c r="C31" s="1007">
        <f t="shared" si="1"/>
        <v>7393</v>
      </c>
      <c r="D31" s="1007">
        <f t="shared" si="7"/>
        <v>7541</v>
      </c>
      <c r="E31" s="1008">
        <f t="shared" si="7"/>
        <v>7692</v>
      </c>
      <c r="F31" s="993">
        <v>27</v>
      </c>
      <c r="G31" s="1018">
        <f t="shared" si="3"/>
        <v>7692</v>
      </c>
      <c r="H31" s="994">
        <v>21</v>
      </c>
      <c r="I31" s="1018">
        <f t="shared" si="5"/>
        <v>7692</v>
      </c>
      <c r="J31" s="994">
        <v>11</v>
      </c>
      <c r="K31" s="1018">
        <f t="shared" si="6"/>
        <v>7692</v>
      </c>
      <c r="L31" s="1013">
        <f t="shared" si="4"/>
        <v>92304</v>
      </c>
    </row>
    <row r="32" spans="1:12" ht="15" customHeight="1">
      <c r="A32" s="1007">
        <v>7053</v>
      </c>
      <c r="B32" s="1007">
        <f t="shared" si="0"/>
        <v>7304</v>
      </c>
      <c r="C32" s="1007">
        <f t="shared" si="1"/>
        <v>7567</v>
      </c>
      <c r="D32" s="1007">
        <f t="shared" si="7"/>
        <v>7718</v>
      </c>
      <c r="E32" s="1008">
        <f t="shared" si="7"/>
        <v>7872</v>
      </c>
      <c r="F32" s="993">
        <v>28</v>
      </c>
      <c r="G32" s="1018">
        <f t="shared" si="3"/>
        <v>7872</v>
      </c>
      <c r="H32" s="994">
        <v>22</v>
      </c>
      <c r="I32" s="1018">
        <f t="shared" si="5"/>
        <v>7872</v>
      </c>
      <c r="J32" s="994">
        <v>12</v>
      </c>
      <c r="K32" s="1018">
        <f t="shared" si="6"/>
        <v>7872</v>
      </c>
      <c r="L32" s="1013">
        <f t="shared" si="4"/>
        <v>94464</v>
      </c>
    </row>
    <row r="33" spans="1:12" ht="15" customHeight="1">
      <c r="A33" s="1021">
        <v>7220</v>
      </c>
      <c r="B33" s="1007">
        <f t="shared" si="0"/>
        <v>7477</v>
      </c>
      <c r="C33" s="1007">
        <f t="shared" si="1"/>
        <v>7746</v>
      </c>
      <c r="D33" s="1007">
        <f t="shared" si="7"/>
        <v>7901</v>
      </c>
      <c r="E33" s="1008">
        <f t="shared" si="7"/>
        <v>8059</v>
      </c>
      <c r="F33" s="993">
        <v>29</v>
      </c>
      <c r="G33" s="1018">
        <f t="shared" si="3"/>
        <v>8059</v>
      </c>
      <c r="H33" s="994">
        <v>23</v>
      </c>
      <c r="I33" s="1018">
        <f t="shared" si="5"/>
        <v>8059</v>
      </c>
      <c r="J33" s="994">
        <v>13</v>
      </c>
      <c r="K33" s="1018">
        <f t="shared" si="6"/>
        <v>8059</v>
      </c>
      <c r="L33" s="1013">
        <f t="shared" si="4"/>
        <v>96708</v>
      </c>
    </row>
    <row r="34" spans="1:12" ht="15" customHeight="1">
      <c r="A34" s="1021">
        <v>7391</v>
      </c>
      <c r="B34" s="1007">
        <f t="shared" si="0"/>
        <v>7654</v>
      </c>
      <c r="C34" s="1007">
        <f t="shared" si="1"/>
        <v>7930</v>
      </c>
      <c r="D34" s="1007">
        <f t="shared" si="7"/>
        <v>8089</v>
      </c>
      <c r="E34" s="1008">
        <f t="shared" si="7"/>
        <v>8251</v>
      </c>
      <c r="F34" s="993">
        <v>30</v>
      </c>
      <c r="G34" s="1018">
        <f t="shared" si="3"/>
        <v>8251</v>
      </c>
      <c r="H34" s="994">
        <v>24</v>
      </c>
      <c r="I34" s="1018">
        <f t="shared" si="5"/>
        <v>8251</v>
      </c>
      <c r="J34" s="994">
        <v>14</v>
      </c>
      <c r="K34" s="1018">
        <f t="shared" si="6"/>
        <v>8251</v>
      </c>
      <c r="L34" s="1013">
        <f t="shared" si="4"/>
        <v>99012</v>
      </c>
    </row>
    <row r="35" spans="1:12" ht="15" customHeight="1">
      <c r="A35" s="1021">
        <v>7566</v>
      </c>
      <c r="B35" s="1007">
        <f t="shared" si="0"/>
        <v>7835</v>
      </c>
      <c r="C35" s="1007">
        <f t="shared" si="1"/>
        <v>8117</v>
      </c>
      <c r="D35" s="1007">
        <f t="shared" si="7"/>
        <v>8279</v>
      </c>
      <c r="E35" s="1008">
        <f t="shared" si="7"/>
        <v>8445</v>
      </c>
      <c r="F35" s="993">
        <v>31</v>
      </c>
      <c r="G35" s="1018">
        <f t="shared" si="3"/>
        <v>8445</v>
      </c>
      <c r="H35" s="994">
        <v>25</v>
      </c>
      <c r="I35" s="1018">
        <f t="shared" si="5"/>
        <v>8445</v>
      </c>
      <c r="J35" s="994">
        <v>15</v>
      </c>
      <c r="K35" s="1018">
        <f t="shared" si="6"/>
        <v>8445</v>
      </c>
      <c r="L35" s="1013">
        <f t="shared" si="4"/>
        <v>101340</v>
      </c>
    </row>
    <row r="36" spans="1:12" ht="15" customHeight="1">
      <c r="A36" s="1021">
        <v>7617</v>
      </c>
      <c r="B36" s="1007">
        <f t="shared" si="0"/>
        <v>7888</v>
      </c>
      <c r="C36" s="1007">
        <f t="shared" si="1"/>
        <v>8172</v>
      </c>
      <c r="D36" s="1007">
        <f t="shared" si="7"/>
        <v>8335</v>
      </c>
      <c r="E36" s="1008">
        <f t="shared" si="7"/>
        <v>8502</v>
      </c>
      <c r="F36" s="993">
        <v>32</v>
      </c>
      <c r="G36" s="1022">
        <f t="shared" si="3"/>
        <v>8502</v>
      </c>
      <c r="H36" s="994" t="s">
        <v>3</v>
      </c>
      <c r="I36" s="1018"/>
      <c r="J36" s="994" t="s">
        <v>3</v>
      </c>
      <c r="K36" s="1018"/>
      <c r="L36" s="1013">
        <f t="shared" si="4"/>
        <v>102024</v>
      </c>
    </row>
    <row r="37" spans="1:12" ht="15" customHeight="1">
      <c r="A37" s="1021">
        <v>7747</v>
      </c>
      <c r="B37" s="1007">
        <f t="shared" si="0"/>
        <v>8023</v>
      </c>
      <c r="C37" s="1007">
        <f t="shared" si="1"/>
        <v>8312</v>
      </c>
      <c r="D37" s="1007">
        <f t="shared" si="7"/>
        <v>8478</v>
      </c>
      <c r="E37" s="1008">
        <f t="shared" si="7"/>
        <v>8648</v>
      </c>
      <c r="F37" s="1023"/>
      <c r="G37" s="1024"/>
      <c r="H37" s="994">
        <v>26</v>
      </c>
      <c r="I37" s="1018">
        <f>E37</f>
        <v>8648</v>
      </c>
      <c r="J37" s="994">
        <v>16</v>
      </c>
      <c r="K37" s="1018">
        <f>E37</f>
        <v>8648</v>
      </c>
      <c r="L37" s="1013">
        <f t="shared" si="4"/>
        <v>103776</v>
      </c>
    </row>
    <row r="38" spans="1:12" ht="15" customHeight="1">
      <c r="A38" s="1021">
        <v>7930</v>
      </c>
      <c r="B38" s="1007">
        <f t="shared" si="0"/>
        <v>8212</v>
      </c>
      <c r="C38" s="1007">
        <f t="shared" si="1"/>
        <v>8508</v>
      </c>
      <c r="D38" s="1007">
        <f t="shared" si="7"/>
        <v>8678</v>
      </c>
      <c r="E38" s="1008">
        <f t="shared" si="7"/>
        <v>8852</v>
      </c>
      <c r="F38" s="1016"/>
      <c r="G38" s="1024"/>
      <c r="H38" s="994">
        <v>27</v>
      </c>
      <c r="I38" s="1018">
        <f>E38</f>
        <v>8852</v>
      </c>
      <c r="J38" s="994">
        <v>17</v>
      </c>
      <c r="K38" s="1018">
        <f>E38</f>
        <v>8852</v>
      </c>
      <c r="L38" s="1013">
        <f t="shared" si="4"/>
        <v>106224</v>
      </c>
    </row>
    <row r="39" spans="1:12" ht="15" customHeight="1">
      <c r="A39" s="1021">
        <v>8118</v>
      </c>
      <c r="B39" s="1007">
        <f t="shared" si="0"/>
        <v>8407</v>
      </c>
      <c r="C39" s="1007">
        <f t="shared" si="1"/>
        <v>8710</v>
      </c>
      <c r="D39" s="1007">
        <f t="shared" si="7"/>
        <v>8884</v>
      </c>
      <c r="E39" s="1008">
        <f t="shared" si="7"/>
        <v>9062</v>
      </c>
      <c r="F39" s="1016"/>
      <c r="G39" s="1024"/>
      <c r="H39" s="994">
        <v>28</v>
      </c>
      <c r="I39" s="1018">
        <f>E39</f>
        <v>9062</v>
      </c>
      <c r="J39" s="994">
        <v>18</v>
      </c>
      <c r="K39" s="1018">
        <f>E39</f>
        <v>9062</v>
      </c>
      <c r="L39" s="1013">
        <f t="shared" si="4"/>
        <v>108744</v>
      </c>
    </row>
    <row r="40" spans="1:12" ht="15" customHeight="1">
      <c r="A40" s="1021">
        <v>8310</v>
      </c>
      <c r="B40" s="1007">
        <f t="shared" si="0"/>
        <v>8606</v>
      </c>
      <c r="C40" s="1007">
        <f t="shared" si="1"/>
        <v>8916</v>
      </c>
      <c r="D40" s="1007">
        <f t="shared" si="7"/>
        <v>9094</v>
      </c>
      <c r="E40" s="1008">
        <f t="shared" si="7"/>
        <v>9276</v>
      </c>
      <c r="F40" s="1016"/>
      <c r="G40" s="1024"/>
      <c r="H40" s="994">
        <v>29</v>
      </c>
      <c r="I40" s="1018">
        <f>E40</f>
        <v>9276</v>
      </c>
      <c r="J40" s="994">
        <v>19</v>
      </c>
      <c r="K40" s="1018">
        <f>E40</f>
        <v>9276</v>
      </c>
      <c r="L40" s="1013">
        <f t="shared" si="4"/>
        <v>111312</v>
      </c>
    </row>
    <row r="41" spans="1:12" ht="15" customHeight="1">
      <c r="A41" s="1021">
        <v>8367</v>
      </c>
      <c r="B41" s="1007">
        <f t="shared" si="0"/>
        <v>8665</v>
      </c>
      <c r="C41" s="1007">
        <f t="shared" si="1"/>
        <v>8977</v>
      </c>
      <c r="D41" s="1007">
        <f t="shared" si="7"/>
        <v>9157</v>
      </c>
      <c r="E41" s="1008">
        <f t="shared" si="7"/>
        <v>9340</v>
      </c>
      <c r="F41" s="1016"/>
      <c r="G41" s="1024"/>
      <c r="H41" s="994">
        <v>30</v>
      </c>
      <c r="I41" s="1022">
        <f>E41</f>
        <v>9340</v>
      </c>
      <c r="J41" s="994" t="s">
        <v>3</v>
      </c>
      <c r="K41" s="1018"/>
      <c r="L41" s="1013">
        <f t="shared" si="4"/>
        <v>112080</v>
      </c>
    </row>
    <row r="42" spans="1:12" ht="15" customHeight="1">
      <c r="A42" s="1021">
        <v>8507</v>
      </c>
      <c r="B42" s="1007">
        <f t="shared" si="0"/>
        <v>8810</v>
      </c>
      <c r="C42" s="1007">
        <f t="shared" si="1"/>
        <v>9127</v>
      </c>
      <c r="D42" s="1007">
        <f t="shared" si="7"/>
        <v>9310</v>
      </c>
      <c r="E42" s="1008">
        <f t="shared" si="7"/>
        <v>9496</v>
      </c>
      <c r="F42" s="1016"/>
      <c r="G42" s="1024"/>
      <c r="H42" s="1019" t="s">
        <v>3</v>
      </c>
      <c r="I42" s="1010" t="s">
        <v>3</v>
      </c>
      <c r="J42" s="994">
        <v>20</v>
      </c>
      <c r="K42" s="1018">
        <f>E42</f>
        <v>9496</v>
      </c>
      <c r="L42" s="1013">
        <f t="shared" si="4"/>
        <v>113952</v>
      </c>
    </row>
    <row r="43" spans="1:12" ht="15" customHeight="1">
      <c r="A43" s="1021">
        <v>8708</v>
      </c>
      <c r="B43" s="1007">
        <f t="shared" si="0"/>
        <v>9018</v>
      </c>
      <c r="C43" s="1007">
        <f t="shared" si="1"/>
        <v>9343</v>
      </c>
      <c r="D43" s="1007">
        <f t="shared" si="7"/>
        <v>9530</v>
      </c>
      <c r="E43" s="1008">
        <f t="shared" si="7"/>
        <v>9721</v>
      </c>
      <c r="F43" s="1016"/>
      <c r="G43" s="1024"/>
      <c r="H43" s="1025" t="s">
        <v>3</v>
      </c>
      <c r="I43" s="1010" t="s">
        <v>3</v>
      </c>
      <c r="J43" s="994">
        <v>21</v>
      </c>
      <c r="K43" s="1018">
        <f>E43</f>
        <v>9721</v>
      </c>
      <c r="L43" s="1013">
        <f t="shared" si="4"/>
        <v>116652</v>
      </c>
    </row>
    <row r="44" spans="1:12" ht="15" customHeight="1">
      <c r="A44" s="1021">
        <v>8767</v>
      </c>
      <c r="B44" s="1007">
        <f t="shared" si="0"/>
        <v>9079</v>
      </c>
      <c r="C44" s="1007">
        <f t="shared" si="1"/>
        <v>9406</v>
      </c>
      <c r="D44" s="1007">
        <f t="shared" si="7"/>
        <v>9594</v>
      </c>
      <c r="E44" s="1008">
        <f t="shared" si="7"/>
        <v>9786</v>
      </c>
      <c r="F44" s="1016"/>
      <c r="G44" s="1024"/>
      <c r="H44" s="1025"/>
      <c r="I44" s="1010"/>
      <c r="J44" s="994">
        <v>22</v>
      </c>
      <c r="K44" s="1022">
        <f>E44</f>
        <v>9786</v>
      </c>
      <c r="L44" s="1013">
        <f t="shared" si="4"/>
        <v>117432</v>
      </c>
    </row>
    <row r="45" spans="1:12" s="1027" customFormat="1" ht="15" customHeight="1">
      <c r="A45" s="1026"/>
      <c r="B45" s="1026"/>
      <c r="C45" s="1026"/>
      <c r="D45" s="1026"/>
      <c r="F45" s="1234" t="s">
        <v>133</v>
      </c>
      <c r="G45" s="1235"/>
      <c r="H45" s="1235"/>
      <c r="I45" s="1235"/>
      <c r="J45" s="1235"/>
      <c r="K45" s="1235"/>
      <c r="L45" s="1235"/>
    </row>
  </sheetData>
  <mergeCells count="1">
    <mergeCell ref="F45:L45"/>
  </mergeCells>
  <phoneticPr fontId="3" type="noConversion"/>
  <printOptions horizontalCentered="1" gridLines="1" gridLinesSet="0"/>
  <pageMargins left="1" right="1" top="1.76" bottom="0.67" header="0.48" footer="0.34"/>
  <pageSetup scale="91" orientation="portrait" horizontalDpi="4294967292" r:id="rId1"/>
  <headerFooter alignWithMargins="0">
    <oddHeader xml:space="preserve">&amp;L
&amp;C&amp;"Times New Roman,Bold"&amp;11California State University Salary Schedule
&amp;14DEPARTMENT CHAIR&amp;11
Effective July 1, 2002
(Class Code 2481)
&amp;16 12 - MONTH&amp;R&amp;"Times New Roman,Bold"&amp;11 7-1-02
2.0% GSI
2.65% SSI (6/30/03)
</oddHeader>
    <oddFooter>&amp;L&amp;"Times New Roman,Bold"&amp;10CSUS:FSA:cks:&amp;D&amp;R&amp;"Times New Roman,Bold"&amp;10&amp;F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Y135"/>
  <sheetViews>
    <sheetView workbookViewId="0">
      <selection activeCell="A23" sqref="A23:A25"/>
    </sheetView>
  </sheetViews>
  <sheetFormatPr defaultRowHeight="12.75"/>
  <cols>
    <col min="1" max="1" width="10.28515625" style="1170" customWidth="1"/>
    <col min="2" max="2" width="14.8554687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1" s="1136" customFormat="1" ht="9.7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>
      <c r="A2" s="1180" t="s">
        <v>166</v>
      </c>
      <c r="B2" s="1151"/>
      <c r="C2" s="1148"/>
      <c r="D2" s="1150" t="s">
        <v>176</v>
      </c>
      <c r="E2" s="1150"/>
      <c r="F2" s="1149"/>
      <c r="G2" s="1150"/>
      <c r="H2" s="1150"/>
      <c r="I2" s="1149"/>
      <c r="J2" s="1150"/>
      <c r="K2" s="1152"/>
    </row>
    <row r="3" spans="1:181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62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>
        <v>2482</v>
      </c>
      <c r="B6" s="1157" t="s">
        <v>155</v>
      </c>
      <c r="C6" s="1140"/>
      <c r="D6" s="1153">
        <v>4223</v>
      </c>
      <c r="E6" s="1142">
        <v>50676</v>
      </c>
      <c r="F6" s="1146"/>
      <c r="G6" s="1141">
        <v>5302</v>
      </c>
      <c r="H6" s="1153">
        <v>63624</v>
      </c>
      <c r="I6" s="1146"/>
      <c r="J6" s="1153">
        <v>10120</v>
      </c>
      <c r="K6" s="1142">
        <v>121440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1">
      <c r="A9" s="1169" t="s">
        <v>4</v>
      </c>
      <c r="B9" s="1157"/>
      <c r="C9" s="1140"/>
      <c r="D9" s="1153"/>
      <c r="E9" s="1142"/>
      <c r="F9" s="1146"/>
      <c r="G9" s="1141"/>
      <c r="H9" s="1153"/>
      <c r="I9" s="1146"/>
      <c r="J9" s="1153"/>
      <c r="K9" s="1142"/>
      <c r="L9" s="1138"/>
      <c r="M9" s="1138"/>
      <c r="N9" s="1138"/>
      <c r="O9" s="1138"/>
      <c r="P9" s="1138"/>
      <c r="Q9" s="1138"/>
      <c r="R9" s="1138"/>
      <c r="S9" s="1138"/>
      <c r="T9" s="1138"/>
      <c r="U9" s="1138"/>
      <c r="V9" s="1138"/>
      <c r="W9" s="1138"/>
      <c r="X9" s="1138"/>
      <c r="Y9" s="1138"/>
      <c r="Z9" s="1138"/>
      <c r="AA9" s="1138"/>
      <c r="AB9" s="1138"/>
      <c r="AC9" s="1138"/>
      <c r="AD9" s="1138"/>
      <c r="AE9" s="1138"/>
      <c r="AF9" s="1138"/>
      <c r="AG9" s="1138"/>
      <c r="AH9" s="1138"/>
      <c r="AI9" s="1138"/>
      <c r="AJ9" s="1138"/>
      <c r="AK9" s="1138"/>
      <c r="AL9" s="1138"/>
      <c r="AM9" s="1138"/>
      <c r="AN9" s="1138"/>
      <c r="AO9" s="1138"/>
      <c r="AP9" s="1138"/>
      <c r="AQ9" s="1138"/>
      <c r="AR9" s="1138"/>
      <c r="AS9" s="1138"/>
      <c r="AT9" s="1138"/>
      <c r="AU9" s="1138"/>
      <c r="AV9" s="1138"/>
      <c r="AW9" s="1138"/>
      <c r="AX9" s="1138"/>
      <c r="AY9" s="1138"/>
      <c r="AZ9" s="1138"/>
      <c r="BA9" s="1138"/>
      <c r="BB9" s="1138"/>
      <c r="BC9" s="1138"/>
      <c r="BD9" s="1138"/>
      <c r="BE9" s="1138"/>
      <c r="BF9" s="1138"/>
      <c r="BG9" s="1138"/>
      <c r="BH9" s="1138"/>
      <c r="BI9" s="1138"/>
      <c r="BJ9" s="1138"/>
      <c r="BK9" s="1138"/>
      <c r="BL9" s="1138"/>
      <c r="BM9" s="1138"/>
      <c r="BN9" s="1138"/>
      <c r="BO9" s="1138"/>
      <c r="BP9" s="1138"/>
      <c r="BQ9" s="1138"/>
      <c r="BR9" s="1138"/>
      <c r="BS9" s="1138"/>
      <c r="BT9" s="1138"/>
      <c r="BU9" s="1138"/>
      <c r="BV9" s="1138"/>
      <c r="BW9" s="1138"/>
      <c r="BX9" s="1138"/>
      <c r="BY9" s="1138"/>
      <c r="BZ9" s="1138"/>
      <c r="CA9" s="1138"/>
      <c r="CB9" s="1138"/>
      <c r="CC9" s="1138"/>
      <c r="CD9" s="1138"/>
      <c r="CE9" s="1138"/>
      <c r="CF9" s="1138"/>
      <c r="CG9" s="1138"/>
      <c r="CH9" s="1138"/>
      <c r="CI9" s="1138"/>
      <c r="CJ9" s="1138"/>
      <c r="CK9" s="1138"/>
      <c r="CL9" s="1138"/>
      <c r="CM9" s="1138"/>
      <c r="CN9" s="1138"/>
      <c r="CO9" s="1138"/>
      <c r="CP9" s="1138"/>
      <c r="CQ9" s="1138"/>
      <c r="CR9" s="1138"/>
      <c r="CS9" s="1138"/>
      <c r="CT9" s="1138"/>
      <c r="CU9" s="1138"/>
      <c r="CV9" s="1138"/>
      <c r="CW9" s="1138"/>
      <c r="CX9" s="1138"/>
      <c r="CY9" s="1138"/>
      <c r="CZ9" s="1138"/>
      <c r="DA9" s="1138"/>
      <c r="DB9" s="1138"/>
      <c r="DC9" s="1138"/>
      <c r="DD9" s="1138"/>
      <c r="DE9" s="1138"/>
      <c r="DF9" s="1138"/>
      <c r="DG9" s="1138"/>
      <c r="DH9" s="1138"/>
      <c r="DI9" s="1138"/>
      <c r="DJ9" s="1138"/>
      <c r="DK9" s="1138"/>
      <c r="DL9" s="1138"/>
      <c r="DM9" s="1138"/>
      <c r="DN9" s="1138"/>
      <c r="DO9" s="1138"/>
      <c r="DP9" s="1138"/>
      <c r="DQ9" s="1138"/>
      <c r="DR9" s="1138"/>
      <c r="DS9" s="1138"/>
      <c r="DT9" s="1138"/>
      <c r="DU9" s="1138"/>
      <c r="DV9" s="1138"/>
      <c r="DW9" s="1138"/>
      <c r="DX9" s="1138"/>
      <c r="DY9" s="1138"/>
      <c r="DZ9" s="1138"/>
      <c r="EA9" s="1138"/>
      <c r="EB9" s="1138"/>
      <c r="EC9" s="1138"/>
      <c r="ED9" s="1138"/>
      <c r="EE9" s="1138"/>
      <c r="EF9" s="1138"/>
      <c r="EG9" s="1138"/>
      <c r="EH9" s="1138"/>
      <c r="EI9" s="1138"/>
      <c r="EJ9" s="1138"/>
      <c r="EK9" s="1138"/>
      <c r="EL9" s="1138"/>
      <c r="EM9" s="1138"/>
      <c r="EN9" s="1138"/>
      <c r="EO9" s="1138"/>
      <c r="EP9" s="1138"/>
      <c r="EQ9" s="1138"/>
      <c r="ER9" s="1138"/>
      <c r="ES9" s="1138"/>
      <c r="ET9" s="1138"/>
      <c r="EU9" s="1138"/>
      <c r="EV9" s="1138"/>
      <c r="EW9" s="1138"/>
      <c r="EX9" s="1138"/>
      <c r="EY9" s="1138"/>
      <c r="EZ9" s="1138"/>
      <c r="FA9" s="1138"/>
      <c r="FB9" s="1138"/>
      <c r="FC9" s="1138"/>
      <c r="FD9" s="1138"/>
      <c r="FE9" s="1138"/>
      <c r="FF9" s="1138"/>
      <c r="FG9" s="1138"/>
      <c r="FH9" s="1138"/>
      <c r="FI9" s="1138"/>
      <c r="FJ9" s="1138"/>
      <c r="FK9" s="1138"/>
      <c r="FL9" s="1138"/>
      <c r="FM9" s="1138"/>
      <c r="FN9" s="1138"/>
      <c r="FO9" s="1138"/>
      <c r="FP9" s="1138"/>
      <c r="FQ9" s="1138"/>
      <c r="FR9" s="1138"/>
      <c r="FS9" s="1138"/>
      <c r="FT9" s="1138"/>
      <c r="FU9" s="1138"/>
      <c r="FV9" s="1138"/>
      <c r="FW9" s="1138"/>
      <c r="FX9" s="1138"/>
      <c r="FY9" s="1138"/>
    </row>
    <row r="10" spans="1:181">
      <c r="A10" s="1169">
        <v>2482</v>
      </c>
      <c r="B10" s="1157" t="s">
        <v>156</v>
      </c>
      <c r="C10" s="1140"/>
      <c r="D10" s="1153">
        <v>4837</v>
      </c>
      <c r="E10" s="1142">
        <v>58044</v>
      </c>
      <c r="F10" s="1146"/>
      <c r="G10" s="1141">
        <v>6683</v>
      </c>
      <c r="H10" s="1153">
        <v>80196</v>
      </c>
      <c r="I10" s="1146"/>
      <c r="J10" s="1153">
        <v>11106</v>
      </c>
      <c r="K10" s="1142">
        <v>133272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81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1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2482</v>
      </c>
      <c r="B14" s="1157" t="s">
        <v>163</v>
      </c>
      <c r="C14" s="1140"/>
      <c r="D14" s="1153">
        <v>6091</v>
      </c>
      <c r="E14" s="1142">
        <v>73092</v>
      </c>
      <c r="F14" s="1146"/>
      <c r="G14" s="1141">
        <v>7334</v>
      </c>
      <c r="H14" s="1153">
        <v>88008</v>
      </c>
      <c r="I14" s="1146"/>
      <c r="J14" s="1153">
        <v>11637</v>
      </c>
      <c r="K14" s="1142">
        <v>139644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B16" s="1137"/>
    </row>
    <row r="17" spans="1:11">
      <c r="A17" s="1170" t="s">
        <v>194</v>
      </c>
      <c r="B17" s="1137"/>
    </row>
    <row r="18" spans="1:11">
      <c r="A18" s="1170" t="s">
        <v>189</v>
      </c>
      <c r="B18" s="1137"/>
    </row>
    <row r="19" spans="1:11">
      <c r="A19" s="1170" t="s">
        <v>173</v>
      </c>
      <c r="B19" s="1137"/>
    </row>
    <row r="20" spans="1:11">
      <c r="A20" s="1177" t="s">
        <v>169</v>
      </c>
      <c r="B20" s="1137"/>
      <c r="K20" s="1135" t="s">
        <v>3</v>
      </c>
    </row>
    <row r="21" spans="1:11">
      <c r="A21" s="1170" t="s">
        <v>170</v>
      </c>
      <c r="B21" s="1137"/>
    </row>
    <row r="22" spans="1:11">
      <c r="A22" s="1174"/>
      <c r="B22" s="1137"/>
    </row>
    <row r="23" spans="1:11">
      <c r="A23" s="1170" t="s">
        <v>195</v>
      </c>
      <c r="B23" s="1137"/>
      <c r="J23" s="1175"/>
    </row>
    <row r="24" spans="1:11">
      <c r="A24" s="1170" t="s">
        <v>196</v>
      </c>
      <c r="B24" s="1137"/>
      <c r="J24" s="1176"/>
    </row>
    <row r="25" spans="1:11">
      <c r="A25" s="1200">
        <v>41628</v>
      </c>
      <c r="B25" s="1137"/>
    </row>
    <row r="26" spans="1:11">
      <c r="B26" s="1137"/>
    </row>
    <row r="27" spans="1:11">
      <c r="B27" s="1137"/>
    </row>
    <row r="28" spans="1:11">
      <c r="B28" s="1137"/>
    </row>
    <row r="29" spans="1:11">
      <c r="B29" s="1137"/>
    </row>
    <row r="30" spans="1:11">
      <c r="B30" s="1137"/>
    </row>
    <row r="31" spans="1:11">
      <c r="B31" s="1137"/>
    </row>
    <row r="32" spans="1:11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  <row r="135" spans="2:2">
      <c r="B135" s="1137"/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opLeftCell="G1" workbookViewId="0">
      <pane ySplit="5" topLeftCell="A6" activePane="bottomLeft" state="frozen"/>
      <selection activeCell="I1" sqref="I1"/>
      <selection pane="bottomLeft" activeCell="I6" sqref="I6"/>
    </sheetView>
  </sheetViews>
  <sheetFormatPr defaultColWidth="9" defaultRowHeight="12" customHeight="1"/>
  <cols>
    <col min="1" max="1" width="8.28515625" style="53" hidden="1" customWidth="1"/>
    <col min="2" max="3" width="10.7109375" style="53" hidden="1" customWidth="1"/>
    <col min="4" max="4" width="10.7109375" style="104" hidden="1" customWidth="1"/>
    <col min="5" max="7" width="10.7109375" style="105" hidden="1" customWidth="1"/>
    <col min="8" max="8" width="3.7109375" style="108" customWidth="1"/>
    <col min="9" max="9" width="8.85546875" style="104" bestFit="1" customWidth="1"/>
    <col min="10" max="10" width="3.140625" style="106" customWidth="1"/>
    <col min="11" max="11" width="0.140625" style="53" customWidth="1"/>
    <col min="12" max="12" width="9.28515625" style="107" bestFit="1" customWidth="1"/>
    <col min="13" max="13" width="2.85546875" style="106" customWidth="1"/>
    <col min="14" max="14" width="9.7109375" style="106" bestFit="1" customWidth="1"/>
    <col min="15" max="15" width="3.140625" style="106" customWidth="1"/>
    <col min="16" max="16" width="9.28515625" style="106" bestFit="1" customWidth="1"/>
    <col min="17" max="17" width="3.140625" style="106" customWidth="1"/>
    <col min="18" max="18" width="9" style="108" customWidth="1"/>
    <col min="19" max="19" width="9.140625" style="107" bestFit="1" customWidth="1"/>
    <col min="20" max="20" width="3.140625" style="104" customWidth="1"/>
    <col min="21" max="21" width="0.140625" style="109" customWidth="1"/>
    <col min="22" max="22" width="10" style="107" bestFit="1" customWidth="1"/>
    <col min="23" max="23" width="9.140625" style="107" bestFit="1" customWidth="1"/>
    <col min="24" max="24" width="8" style="110" bestFit="1" customWidth="1"/>
    <col min="25" max="16384" width="9" style="53"/>
  </cols>
  <sheetData>
    <row r="1" spans="1:24" s="8" customFormat="1" ht="15" customHeight="1">
      <c r="A1" s="1"/>
      <c r="B1" s="2"/>
      <c r="C1" s="2"/>
      <c r="D1" s="3"/>
      <c r="E1" s="4"/>
      <c r="F1" s="4"/>
      <c r="G1" s="4"/>
      <c r="H1" s="7"/>
      <c r="I1" s="6" t="s">
        <v>0</v>
      </c>
      <c r="J1" s="7"/>
      <c r="L1" s="6" t="s">
        <v>1</v>
      </c>
      <c r="M1" s="7"/>
      <c r="N1" s="1227" t="s">
        <v>2</v>
      </c>
      <c r="O1" s="1227"/>
      <c r="P1" s="1228"/>
      <c r="Q1" s="7" t="s">
        <v>3</v>
      </c>
      <c r="R1" s="1229" t="s">
        <v>4</v>
      </c>
      <c r="S1" s="1230"/>
      <c r="T1" s="9"/>
      <c r="V1" s="10" t="s">
        <v>5</v>
      </c>
      <c r="W1" s="11"/>
      <c r="X1" s="5"/>
    </row>
    <row r="2" spans="1:24" s="17" customFormat="1" ht="12" customHeight="1">
      <c r="A2" s="12" t="s">
        <v>6</v>
      </c>
      <c r="B2" s="13" t="s">
        <v>7</v>
      </c>
      <c r="C2" s="13"/>
      <c r="D2" s="14"/>
      <c r="E2" s="15"/>
      <c r="F2" s="15"/>
      <c r="G2" s="15"/>
      <c r="H2" s="16" t="s">
        <v>8</v>
      </c>
      <c r="I2" s="14" t="s">
        <v>9</v>
      </c>
      <c r="J2" s="16"/>
      <c r="L2" s="14" t="s">
        <v>10</v>
      </c>
      <c r="M2" s="16"/>
      <c r="N2" s="16"/>
      <c r="O2" s="16"/>
      <c r="P2" s="16" t="s">
        <v>11</v>
      </c>
      <c r="Q2" s="16"/>
      <c r="R2" s="18" t="s">
        <v>3</v>
      </c>
      <c r="S2" s="14" t="s">
        <v>12</v>
      </c>
      <c r="T2" s="19"/>
      <c r="V2" s="20"/>
      <c r="W2" s="14" t="s">
        <v>13</v>
      </c>
      <c r="X2" s="21"/>
    </row>
    <row r="3" spans="1:24" s="17" customFormat="1" ht="12" customHeight="1">
      <c r="A3" s="12" t="s">
        <v>14</v>
      </c>
      <c r="B3" s="13" t="s">
        <v>14</v>
      </c>
      <c r="C3" s="13"/>
      <c r="D3" s="14"/>
      <c r="E3" s="15"/>
      <c r="F3" s="15"/>
      <c r="G3" s="15"/>
      <c r="H3" s="22" t="s">
        <v>15</v>
      </c>
      <c r="I3" s="14"/>
      <c r="J3" s="21"/>
      <c r="L3" s="14" t="s">
        <v>16</v>
      </c>
      <c r="M3" s="16"/>
      <c r="N3" s="16" t="s">
        <v>3</v>
      </c>
      <c r="O3" s="21"/>
      <c r="P3" s="16" t="s">
        <v>17</v>
      </c>
      <c r="Q3" s="21"/>
      <c r="R3" s="16" t="s">
        <v>3</v>
      </c>
      <c r="S3" s="14" t="s">
        <v>18</v>
      </c>
      <c r="T3" s="19"/>
      <c r="V3" s="20" t="s">
        <v>3</v>
      </c>
      <c r="W3" s="14" t="s">
        <v>19</v>
      </c>
      <c r="X3" s="16" t="s">
        <v>3</v>
      </c>
    </row>
    <row r="4" spans="1:24" s="17" customFormat="1" ht="12" customHeight="1">
      <c r="A4" s="23" t="s">
        <v>20</v>
      </c>
      <c r="B4" s="24" t="s">
        <v>20</v>
      </c>
      <c r="C4" s="24">
        <v>35612</v>
      </c>
      <c r="D4" s="25">
        <v>36039</v>
      </c>
      <c r="E4" s="26" t="s">
        <v>21</v>
      </c>
      <c r="F4" s="27">
        <v>36708</v>
      </c>
      <c r="G4" s="27">
        <v>37347</v>
      </c>
      <c r="H4" s="22" t="s">
        <v>22</v>
      </c>
      <c r="I4" s="14"/>
      <c r="J4" s="21"/>
      <c r="L4" s="14" t="s">
        <v>23</v>
      </c>
      <c r="M4" s="16"/>
      <c r="N4" s="16" t="s">
        <v>58</v>
      </c>
      <c r="O4" s="22"/>
      <c r="P4" s="16"/>
      <c r="Q4" s="21"/>
      <c r="R4" s="16" t="s">
        <v>25</v>
      </c>
      <c r="S4" s="14"/>
      <c r="T4" s="19"/>
      <c r="V4" s="20" t="s">
        <v>26</v>
      </c>
      <c r="W4" s="14"/>
      <c r="X4" s="22" t="s">
        <v>27</v>
      </c>
    </row>
    <row r="5" spans="1:24" s="34" customFormat="1" ht="12" customHeight="1" thickBot="1">
      <c r="A5" s="28">
        <v>34881</v>
      </c>
      <c r="B5" s="29">
        <v>34881</v>
      </c>
      <c r="C5" s="30">
        <v>2.2100000000000002E-2</v>
      </c>
      <c r="D5" s="31">
        <v>0.03</v>
      </c>
      <c r="E5" s="31">
        <v>3.56E-2</v>
      </c>
      <c r="F5" s="31">
        <v>3.5999999999999997E-2</v>
      </c>
      <c r="G5" s="31">
        <v>0.02</v>
      </c>
      <c r="H5" s="32" t="s">
        <v>28</v>
      </c>
      <c r="I5" s="33" t="s">
        <v>29</v>
      </c>
      <c r="J5" s="32"/>
      <c r="L5" s="33" t="s">
        <v>30</v>
      </c>
      <c r="M5" s="32"/>
      <c r="N5" s="35" t="s">
        <v>3</v>
      </c>
      <c r="O5" s="35"/>
      <c r="P5" s="35" t="s">
        <v>31</v>
      </c>
      <c r="Q5" s="32"/>
      <c r="R5" s="35"/>
      <c r="S5" s="33" t="s">
        <v>32</v>
      </c>
      <c r="T5" s="37"/>
      <c r="V5" s="38"/>
      <c r="W5" s="38" t="s">
        <v>33</v>
      </c>
      <c r="X5" s="32" t="s">
        <v>7</v>
      </c>
    </row>
    <row r="6" spans="1:24" ht="12" customHeight="1">
      <c r="A6" s="39" t="s">
        <v>34</v>
      </c>
      <c r="B6" s="40">
        <v>2108</v>
      </c>
      <c r="C6" s="41">
        <v>2230</v>
      </c>
      <c r="D6" s="42">
        <f t="shared" ref="D6:D37" si="0">ROUND(C6*1.03,)</f>
        <v>2297</v>
      </c>
      <c r="E6" s="43">
        <f t="shared" ref="E6:E37" si="1">ROUND(1.0356*D6,0)</f>
        <v>2379</v>
      </c>
      <c r="F6" s="43">
        <f t="shared" ref="F6:F37" si="2">ROUND(E6*1.036,0)</f>
        <v>2465</v>
      </c>
      <c r="G6" s="43">
        <f t="shared" ref="G6:G37" si="3">ROUND(F6*1.02,0)</f>
        <v>2514</v>
      </c>
      <c r="H6" s="48">
        <v>1</v>
      </c>
      <c r="I6" s="45">
        <f t="shared" ref="I6:I13" si="4">G6</f>
        <v>2514</v>
      </c>
      <c r="J6" s="44"/>
      <c r="K6" s="46"/>
      <c r="L6" s="47"/>
      <c r="M6" s="44"/>
      <c r="N6" s="44"/>
      <c r="O6" s="44"/>
      <c r="P6" s="44"/>
      <c r="Q6" s="44"/>
      <c r="R6" s="48"/>
      <c r="S6" s="47"/>
      <c r="T6" s="50"/>
      <c r="U6" s="49"/>
      <c r="V6" s="51"/>
      <c r="W6" s="51"/>
      <c r="X6" s="52">
        <f t="shared" ref="X6:X37" si="5">12*G6</f>
        <v>30168</v>
      </c>
    </row>
    <row r="7" spans="1:24" ht="12" customHeight="1">
      <c r="A7" s="54"/>
      <c r="B7" s="40"/>
      <c r="C7" s="41">
        <v>2278</v>
      </c>
      <c r="D7" s="42">
        <f t="shared" si="0"/>
        <v>2346</v>
      </c>
      <c r="E7" s="43">
        <f t="shared" si="1"/>
        <v>2430</v>
      </c>
      <c r="F7" s="43">
        <f t="shared" si="2"/>
        <v>2517</v>
      </c>
      <c r="G7" s="43">
        <f t="shared" si="3"/>
        <v>2567</v>
      </c>
      <c r="H7" s="48">
        <v>2</v>
      </c>
      <c r="I7" s="55">
        <f t="shared" si="4"/>
        <v>2567</v>
      </c>
      <c r="J7" s="44"/>
      <c r="K7" s="46"/>
      <c r="L7" s="47"/>
      <c r="M7" s="44"/>
      <c r="N7" s="44"/>
      <c r="O7" s="44"/>
      <c r="P7" s="44"/>
      <c r="Q7" s="44"/>
      <c r="R7" s="48"/>
      <c r="S7" s="47"/>
      <c r="T7" s="50"/>
      <c r="U7" s="49"/>
      <c r="V7" s="51"/>
      <c r="W7" s="51"/>
      <c r="X7" s="52">
        <f t="shared" si="5"/>
        <v>30804</v>
      </c>
    </row>
    <row r="8" spans="1:24" ht="12" customHeight="1">
      <c r="A8" s="39" t="s">
        <v>35</v>
      </c>
      <c r="B8" s="40">
        <v>2197</v>
      </c>
      <c r="C8" s="41">
        <v>2324</v>
      </c>
      <c r="D8" s="42">
        <f t="shared" si="0"/>
        <v>2394</v>
      </c>
      <c r="E8" s="43">
        <f t="shared" si="1"/>
        <v>2479</v>
      </c>
      <c r="F8" s="43">
        <f t="shared" si="2"/>
        <v>2568</v>
      </c>
      <c r="G8" s="43">
        <f t="shared" si="3"/>
        <v>2619</v>
      </c>
      <c r="H8" s="48">
        <v>3</v>
      </c>
      <c r="I8" s="55">
        <f t="shared" si="4"/>
        <v>2619</v>
      </c>
      <c r="J8" s="44"/>
      <c r="K8" s="46"/>
      <c r="L8" s="47"/>
      <c r="M8" s="44"/>
      <c r="N8" s="44"/>
      <c r="O8" s="44"/>
      <c r="P8" s="44"/>
      <c r="Q8" s="44"/>
      <c r="R8" s="48"/>
      <c r="S8" s="47"/>
      <c r="T8" s="50"/>
      <c r="U8" s="49"/>
      <c r="V8" s="51"/>
      <c r="W8" s="51"/>
      <c r="X8" s="52">
        <f t="shared" si="5"/>
        <v>31428</v>
      </c>
    </row>
    <row r="9" spans="1:24" ht="12" customHeight="1">
      <c r="A9" s="54"/>
      <c r="B9" s="40"/>
      <c r="C9" s="41">
        <v>2375</v>
      </c>
      <c r="D9" s="42">
        <f t="shared" si="0"/>
        <v>2446</v>
      </c>
      <c r="E9" s="43">
        <f t="shared" si="1"/>
        <v>2533</v>
      </c>
      <c r="F9" s="43">
        <f t="shared" si="2"/>
        <v>2624</v>
      </c>
      <c r="G9" s="43">
        <f t="shared" si="3"/>
        <v>2676</v>
      </c>
      <c r="H9" s="48">
        <v>4</v>
      </c>
      <c r="I9" s="55">
        <f t="shared" si="4"/>
        <v>2676</v>
      </c>
      <c r="J9" s="44"/>
      <c r="K9" s="46"/>
      <c r="L9" s="47"/>
      <c r="M9" s="44"/>
      <c r="N9" s="44"/>
      <c r="O9" s="44"/>
      <c r="P9" s="44"/>
      <c r="Q9" s="44"/>
      <c r="R9" s="48"/>
      <c r="S9" s="47"/>
      <c r="T9" s="50"/>
      <c r="U9" s="49"/>
      <c r="V9" s="51"/>
      <c r="W9" s="51"/>
      <c r="X9" s="52">
        <f t="shared" si="5"/>
        <v>32112</v>
      </c>
    </row>
    <row r="10" spans="1:24" ht="12" customHeight="1">
      <c r="A10" s="39" t="s">
        <v>36</v>
      </c>
      <c r="B10" s="40">
        <v>2292</v>
      </c>
      <c r="C10" s="41">
        <v>2426</v>
      </c>
      <c r="D10" s="42">
        <f t="shared" si="0"/>
        <v>2499</v>
      </c>
      <c r="E10" s="43">
        <f t="shared" si="1"/>
        <v>2588</v>
      </c>
      <c r="F10" s="43">
        <f t="shared" si="2"/>
        <v>2681</v>
      </c>
      <c r="G10" s="43">
        <f t="shared" si="3"/>
        <v>2735</v>
      </c>
      <c r="H10" s="48">
        <v>5</v>
      </c>
      <c r="I10" s="45">
        <f t="shared" si="4"/>
        <v>2735</v>
      </c>
      <c r="J10" s="44"/>
      <c r="K10" s="46"/>
      <c r="L10" s="47"/>
      <c r="M10" s="44"/>
      <c r="N10" s="44"/>
      <c r="O10" s="44"/>
      <c r="P10" s="56" t="s">
        <v>3</v>
      </c>
      <c r="Q10" s="44"/>
      <c r="R10" s="48"/>
      <c r="S10" s="47"/>
      <c r="T10" s="50"/>
      <c r="U10" s="49"/>
      <c r="V10" s="51"/>
      <c r="W10" s="51"/>
      <c r="X10" s="52">
        <f t="shared" si="5"/>
        <v>32820</v>
      </c>
    </row>
    <row r="11" spans="1:24" ht="12" customHeight="1">
      <c r="A11" s="54"/>
      <c r="B11" s="40"/>
      <c r="C11" s="41">
        <v>2478</v>
      </c>
      <c r="D11" s="42">
        <f t="shared" si="0"/>
        <v>2552</v>
      </c>
      <c r="E11" s="43">
        <f t="shared" si="1"/>
        <v>2643</v>
      </c>
      <c r="F11" s="43">
        <f t="shared" si="2"/>
        <v>2738</v>
      </c>
      <c r="G11" s="43">
        <f t="shared" si="3"/>
        <v>2793</v>
      </c>
      <c r="H11" s="704">
        <v>6</v>
      </c>
      <c r="I11" s="58">
        <f t="shared" si="4"/>
        <v>2793</v>
      </c>
      <c r="J11" s="44"/>
      <c r="K11" s="46"/>
      <c r="L11" s="47"/>
      <c r="M11" s="44"/>
      <c r="N11" s="44"/>
      <c r="O11" s="44"/>
      <c r="P11" s="44"/>
      <c r="Q11" s="44"/>
      <c r="R11" s="48"/>
      <c r="S11" s="47"/>
      <c r="T11" s="50"/>
      <c r="U11" s="49"/>
      <c r="V11" s="47"/>
      <c r="W11" s="47"/>
      <c r="X11" s="52">
        <f t="shared" si="5"/>
        <v>33516</v>
      </c>
    </row>
    <row r="12" spans="1:24" ht="12" customHeight="1">
      <c r="A12" s="54"/>
      <c r="B12" s="40"/>
      <c r="C12" s="41">
        <v>2530</v>
      </c>
      <c r="D12" s="42">
        <f t="shared" si="0"/>
        <v>2606</v>
      </c>
      <c r="E12" s="43">
        <f t="shared" si="1"/>
        <v>2699</v>
      </c>
      <c r="F12" s="43">
        <f t="shared" si="2"/>
        <v>2796</v>
      </c>
      <c r="G12" s="43">
        <f t="shared" si="3"/>
        <v>2852</v>
      </c>
      <c r="H12" s="704">
        <v>7</v>
      </c>
      <c r="I12" s="58">
        <f t="shared" si="4"/>
        <v>2852</v>
      </c>
      <c r="J12" s="44"/>
      <c r="K12" s="46"/>
      <c r="L12" s="47"/>
      <c r="M12" s="44"/>
      <c r="N12" s="44"/>
      <c r="O12" s="44"/>
      <c r="P12" s="44"/>
      <c r="Q12" s="44"/>
      <c r="R12" s="48"/>
      <c r="S12" s="47"/>
      <c r="T12" s="50"/>
      <c r="U12" s="49"/>
      <c r="V12" s="47"/>
      <c r="W12" s="47"/>
      <c r="X12" s="52">
        <f t="shared" si="5"/>
        <v>34224</v>
      </c>
    </row>
    <row r="13" spans="1:24" ht="12" customHeight="1">
      <c r="A13" s="54"/>
      <c r="B13" s="40"/>
      <c r="C13" s="41">
        <v>2585</v>
      </c>
      <c r="D13" s="42">
        <f t="shared" si="0"/>
        <v>2663</v>
      </c>
      <c r="E13" s="43">
        <f t="shared" si="1"/>
        <v>2758</v>
      </c>
      <c r="F13" s="43">
        <f t="shared" si="2"/>
        <v>2857</v>
      </c>
      <c r="G13" s="43">
        <f t="shared" si="3"/>
        <v>2914</v>
      </c>
      <c r="H13" s="704">
        <v>8</v>
      </c>
      <c r="I13" s="59">
        <f t="shared" si="4"/>
        <v>2914</v>
      </c>
      <c r="J13" s="44"/>
      <c r="K13" s="46"/>
      <c r="L13" s="47"/>
      <c r="M13" s="44"/>
      <c r="N13" s="44"/>
      <c r="O13" s="44"/>
      <c r="P13" s="44"/>
      <c r="Q13" s="44"/>
      <c r="R13" s="48"/>
      <c r="S13" s="47"/>
      <c r="T13" s="50"/>
      <c r="U13" s="49"/>
      <c r="V13" s="47"/>
      <c r="W13" s="47"/>
      <c r="X13" s="52">
        <f t="shared" si="5"/>
        <v>34968</v>
      </c>
    </row>
    <row r="14" spans="1:24" ht="12" customHeight="1">
      <c r="A14" s="39" t="s">
        <v>37</v>
      </c>
      <c r="B14" s="40">
        <v>2495</v>
      </c>
      <c r="C14" s="41">
        <v>2640</v>
      </c>
      <c r="D14" s="42">
        <f t="shared" si="0"/>
        <v>2719</v>
      </c>
      <c r="E14" s="43">
        <f t="shared" si="1"/>
        <v>2816</v>
      </c>
      <c r="F14" s="43">
        <f t="shared" si="2"/>
        <v>2917</v>
      </c>
      <c r="G14" s="43">
        <f t="shared" si="3"/>
        <v>2975</v>
      </c>
      <c r="H14" s="48"/>
      <c r="I14" s="50"/>
      <c r="J14" s="44">
        <v>1</v>
      </c>
      <c r="K14" s="60">
        <v>2525</v>
      </c>
      <c r="L14" s="61">
        <f t="shared" ref="L14:L27" si="6">G14</f>
        <v>2975</v>
      </c>
      <c r="M14" s="44"/>
      <c r="N14" s="44"/>
      <c r="O14" s="44"/>
      <c r="P14" s="44"/>
      <c r="Q14" s="44"/>
      <c r="R14" s="48"/>
      <c r="S14" s="47"/>
      <c r="T14" s="50"/>
      <c r="U14" s="49"/>
      <c r="V14" s="51"/>
      <c r="W14" s="51"/>
      <c r="X14" s="52">
        <f t="shared" si="5"/>
        <v>35700</v>
      </c>
    </row>
    <row r="15" spans="1:24" ht="12" customHeight="1">
      <c r="A15" s="54"/>
      <c r="B15" s="40"/>
      <c r="C15" s="41">
        <v>2699</v>
      </c>
      <c r="D15" s="42">
        <f t="shared" si="0"/>
        <v>2780</v>
      </c>
      <c r="E15" s="43">
        <f t="shared" si="1"/>
        <v>2879</v>
      </c>
      <c r="F15" s="43">
        <f t="shared" si="2"/>
        <v>2983</v>
      </c>
      <c r="G15" s="43">
        <f t="shared" si="3"/>
        <v>3043</v>
      </c>
      <c r="H15" s="48"/>
      <c r="I15" s="50"/>
      <c r="J15" s="44">
        <v>2</v>
      </c>
      <c r="K15" s="60">
        <v>2581</v>
      </c>
      <c r="L15" s="62">
        <f t="shared" si="6"/>
        <v>3043</v>
      </c>
      <c r="M15" s="44"/>
      <c r="N15" s="44"/>
      <c r="O15" s="44"/>
      <c r="P15" s="44"/>
      <c r="Q15" s="44"/>
      <c r="R15" s="48"/>
      <c r="S15" s="47"/>
      <c r="T15" s="50"/>
      <c r="U15" s="49"/>
      <c r="V15" s="51"/>
      <c r="W15" s="51"/>
      <c r="X15" s="52">
        <f t="shared" si="5"/>
        <v>36516</v>
      </c>
    </row>
    <row r="16" spans="1:24" ht="12" customHeight="1">
      <c r="A16" s="39" t="s">
        <v>38</v>
      </c>
      <c r="B16" s="40">
        <v>2605</v>
      </c>
      <c r="C16" s="41">
        <v>2757</v>
      </c>
      <c r="D16" s="42">
        <f t="shared" si="0"/>
        <v>2840</v>
      </c>
      <c r="E16" s="43">
        <f t="shared" si="1"/>
        <v>2941</v>
      </c>
      <c r="F16" s="43">
        <f t="shared" si="2"/>
        <v>3047</v>
      </c>
      <c r="G16" s="43">
        <f t="shared" si="3"/>
        <v>3108</v>
      </c>
      <c r="H16" s="48"/>
      <c r="I16" s="50"/>
      <c r="J16" s="44">
        <v>3</v>
      </c>
      <c r="K16" s="60">
        <v>2636</v>
      </c>
      <c r="L16" s="62">
        <f t="shared" si="6"/>
        <v>3108</v>
      </c>
      <c r="M16" s="44"/>
      <c r="N16" s="44"/>
      <c r="O16" s="44"/>
      <c r="P16" s="44"/>
      <c r="Q16" s="44"/>
      <c r="R16" s="48"/>
      <c r="S16" s="47"/>
      <c r="T16" s="50"/>
      <c r="U16" s="49"/>
      <c r="V16" s="51"/>
      <c r="W16" s="51"/>
      <c r="X16" s="52">
        <f t="shared" si="5"/>
        <v>37296</v>
      </c>
    </row>
    <row r="17" spans="1:24" ht="12" customHeight="1">
      <c r="A17" s="54"/>
      <c r="B17" s="40"/>
      <c r="C17" s="41">
        <v>2821</v>
      </c>
      <c r="D17" s="42">
        <f t="shared" si="0"/>
        <v>2906</v>
      </c>
      <c r="E17" s="43">
        <f t="shared" si="1"/>
        <v>3009</v>
      </c>
      <c r="F17" s="43">
        <f t="shared" si="2"/>
        <v>3117</v>
      </c>
      <c r="G17" s="43">
        <f t="shared" si="3"/>
        <v>3179</v>
      </c>
      <c r="H17" s="48"/>
      <c r="I17" s="50"/>
      <c r="J17" s="44">
        <v>4</v>
      </c>
      <c r="K17" s="60">
        <v>2698</v>
      </c>
      <c r="L17" s="62">
        <f t="shared" si="6"/>
        <v>3179</v>
      </c>
      <c r="M17" s="44"/>
      <c r="N17" s="44"/>
      <c r="O17" s="44"/>
      <c r="P17" s="44"/>
      <c r="Q17" s="44"/>
      <c r="R17" s="48"/>
      <c r="S17" s="47"/>
      <c r="T17" s="50"/>
      <c r="U17" s="49"/>
      <c r="V17" s="51"/>
      <c r="W17" s="51"/>
      <c r="X17" s="52">
        <f t="shared" si="5"/>
        <v>38148</v>
      </c>
    </row>
    <row r="18" spans="1:24" ht="12" customHeight="1">
      <c r="A18" s="39" t="s">
        <v>39</v>
      </c>
      <c r="B18" s="40">
        <v>2726</v>
      </c>
      <c r="C18" s="41">
        <v>2885</v>
      </c>
      <c r="D18" s="42">
        <f t="shared" si="0"/>
        <v>2972</v>
      </c>
      <c r="E18" s="43">
        <f t="shared" si="1"/>
        <v>3078</v>
      </c>
      <c r="F18" s="43">
        <f t="shared" si="2"/>
        <v>3189</v>
      </c>
      <c r="G18" s="43">
        <f t="shared" si="3"/>
        <v>3253</v>
      </c>
      <c r="H18" s="48"/>
      <c r="I18" s="50"/>
      <c r="J18" s="44">
        <v>5</v>
      </c>
      <c r="K18" s="60">
        <v>2759</v>
      </c>
      <c r="L18" s="62">
        <f t="shared" si="6"/>
        <v>3253</v>
      </c>
      <c r="M18" s="63">
        <v>1</v>
      </c>
      <c r="N18" s="64">
        <f t="shared" ref="N18:N45" si="7">G18</f>
        <v>3253</v>
      </c>
      <c r="O18" s="44"/>
      <c r="P18" s="44"/>
      <c r="Q18" s="44"/>
      <c r="R18" s="48"/>
      <c r="S18" s="47"/>
      <c r="T18" s="50"/>
      <c r="U18" s="49"/>
      <c r="V18" s="51"/>
      <c r="W18" s="51"/>
      <c r="X18" s="52">
        <f t="shared" si="5"/>
        <v>39036</v>
      </c>
    </row>
    <row r="19" spans="1:24" ht="12" customHeight="1">
      <c r="A19" s="54"/>
      <c r="B19" s="40"/>
      <c r="C19" s="41">
        <v>2952</v>
      </c>
      <c r="D19" s="42">
        <f t="shared" si="0"/>
        <v>3041</v>
      </c>
      <c r="E19" s="43">
        <f t="shared" si="1"/>
        <v>3149</v>
      </c>
      <c r="F19" s="43">
        <f t="shared" si="2"/>
        <v>3262</v>
      </c>
      <c r="G19" s="43">
        <f t="shared" si="3"/>
        <v>3327</v>
      </c>
      <c r="H19" s="48"/>
      <c r="I19" s="50"/>
      <c r="J19" s="44">
        <v>6</v>
      </c>
      <c r="K19" s="60">
        <v>2823</v>
      </c>
      <c r="L19" s="62">
        <f t="shared" si="6"/>
        <v>3327</v>
      </c>
      <c r="M19" s="63">
        <v>2</v>
      </c>
      <c r="N19" s="65">
        <f t="shared" si="7"/>
        <v>3327</v>
      </c>
      <c r="O19" s="44"/>
      <c r="P19" s="44"/>
      <c r="Q19" s="44"/>
      <c r="R19" s="48"/>
      <c r="S19" s="47"/>
      <c r="T19" s="50"/>
      <c r="U19" s="49"/>
      <c r="V19" s="51"/>
      <c r="W19" s="51"/>
      <c r="X19" s="52">
        <f t="shared" si="5"/>
        <v>39924</v>
      </c>
    </row>
    <row r="20" spans="1:24" ht="12" customHeight="1">
      <c r="A20" s="39" t="s">
        <v>40</v>
      </c>
      <c r="B20" s="40">
        <v>2853</v>
      </c>
      <c r="C20" s="41">
        <v>3019</v>
      </c>
      <c r="D20" s="42">
        <f t="shared" si="0"/>
        <v>3110</v>
      </c>
      <c r="E20" s="43">
        <f t="shared" si="1"/>
        <v>3221</v>
      </c>
      <c r="F20" s="43">
        <f t="shared" si="2"/>
        <v>3337</v>
      </c>
      <c r="G20" s="43">
        <f t="shared" si="3"/>
        <v>3404</v>
      </c>
      <c r="H20" s="48"/>
      <c r="I20" s="50"/>
      <c r="J20" s="44">
        <v>7</v>
      </c>
      <c r="K20" s="60">
        <v>2887</v>
      </c>
      <c r="L20" s="62">
        <f t="shared" si="6"/>
        <v>3404</v>
      </c>
      <c r="M20" s="63">
        <v>3</v>
      </c>
      <c r="N20" s="65">
        <f t="shared" si="7"/>
        <v>3404</v>
      </c>
      <c r="O20" s="44"/>
      <c r="P20" s="44"/>
      <c r="Q20" s="44"/>
      <c r="R20" s="48"/>
      <c r="S20" s="47"/>
      <c r="T20" s="50"/>
      <c r="U20" s="49"/>
      <c r="V20" s="51"/>
      <c r="W20" s="51"/>
      <c r="X20" s="52">
        <f t="shared" si="5"/>
        <v>40848</v>
      </c>
    </row>
    <row r="21" spans="1:24" ht="12" customHeight="1">
      <c r="A21" s="54"/>
      <c r="B21" s="40"/>
      <c r="C21" s="41">
        <v>3091</v>
      </c>
      <c r="D21" s="42">
        <f t="shared" si="0"/>
        <v>3184</v>
      </c>
      <c r="E21" s="43">
        <f t="shared" si="1"/>
        <v>3297</v>
      </c>
      <c r="F21" s="43">
        <f t="shared" si="2"/>
        <v>3416</v>
      </c>
      <c r="G21" s="43">
        <f t="shared" si="3"/>
        <v>3484</v>
      </c>
      <c r="H21" s="48"/>
      <c r="I21" s="50"/>
      <c r="J21" s="44">
        <v>8</v>
      </c>
      <c r="K21" s="60">
        <v>2956</v>
      </c>
      <c r="L21" s="62">
        <f t="shared" si="6"/>
        <v>3484</v>
      </c>
      <c r="M21" s="63">
        <v>4</v>
      </c>
      <c r="N21" s="65">
        <f t="shared" si="7"/>
        <v>3484</v>
      </c>
      <c r="O21" s="44"/>
      <c r="P21" s="44"/>
      <c r="Q21" s="44"/>
      <c r="R21" s="48"/>
      <c r="S21" s="47"/>
      <c r="T21" s="50"/>
      <c r="U21" s="49"/>
      <c r="V21" s="51"/>
      <c r="W21" s="51"/>
      <c r="X21" s="52">
        <f t="shared" si="5"/>
        <v>41808</v>
      </c>
    </row>
    <row r="22" spans="1:24" ht="12" customHeight="1">
      <c r="A22" s="39" t="s">
        <v>41</v>
      </c>
      <c r="B22" s="40">
        <v>2989</v>
      </c>
      <c r="C22" s="41">
        <v>3163</v>
      </c>
      <c r="D22" s="42">
        <f t="shared" si="0"/>
        <v>3258</v>
      </c>
      <c r="E22" s="43">
        <f t="shared" si="1"/>
        <v>3374</v>
      </c>
      <c r="F22" s="43">
        <f t="shared" si="2"/>
        <v>3495</v>
      </c>
      <c r="G22" s="43">
        <f t="shared" si="3"/>
        <v>3565</v>
      </c>
      <c r="H22" s="48"/>
      <c r="I22" s="50"/>
      <c r="J22" s="44">
        <v>9</v>
      </c>
      <c r="K22" s="60">
        <v>3025</v>
      </c>
      <c r="L22" s="61">
        <f t="shared" si="6"/>
        <v>3565</v>
      </c>
      <c r="M22" s="44">
        <v>5</v>
      </c>
      <c r="N22" s="65">
        <f t="shared" si="7"/>
        <v>3565</v>
      </c>
      <c r="O22" s="66">
        <v>1</v>
      </c>
      <c r="P22" s="67">
        <f t="shared" ref="P22:P49" si="8">G22</f>
        <v>3565</v>
      </c>
      <c r="Q22" s="44"/>
      <c r="R22" s="48"/>
      <c r="S22" s="47"/>
      <c r="T22" s="50"/>
      <c r="U22" s="49"/>
      <c r="V22" s="51"/>
      <c r="W22" s="51"/>
      <c r="X22" s="52">
        <f t="shared" si="5"/>
        <v>42780</v>
      </c>
    </row>
    <row r="23" spans="1:24" ht="12" customHeight="1">
      <c r="A23" s="54"/>
      <c r="B23" s="40"/>
      <c r="C23" s="41">
        <v>3239</v>
      </c>
      <c r="D23" s="42">
        <f t="shared" si="0"/>
        <v>3336</v>
      </c>
      <c r="E23" s="43">
        <f t="shared" si="1"/>
        <v>3455</v>
      </c>
      <c r="F23" s="43">
        <f t="shared" si="2"/>
        <v>3579</v>
      </c>
      <c r="G23" s="43">
        <f t="shared" si="3"/>
        <v>3651</v>
      </c>
      <c r="H23" s="48"/>
      <c r="I23" s="50"/>
      <c r="J23" s="57">
        <v>10</v>
      </c>
      <c r="K23" s="68"/>
      <c r="L23" s="69">
        <f t="shared" si="6"/>
        <v>3651</v>
      </c>
      <c r="M23" s="44">
        <v>6</v>
      </c>
      <c r="N23" s="65">
        <f t="shared" si="7"/>
        <v>3651</v>
      </c>
      <c r="O23" s="44">
        <v>2</v>
      </c>
      <c r="P23" s="70">
        <f t="shared" si="8"/>
        <v>3651</v>
      </c>
      <c r="Q23" s="44"/>
      <c r="R23" s="48"/>
      <c r="S23" s="47"/>
      <c r="T23" s="50"/>
      <c r="U23" s="49"/>
      <c r="V23" s="51"/>
      <c r="W23" s="51"/>
      <c r="X23" s="52">
        <f t="shared" si="5"/>
        <v>43812</v>
      </c>
    </row>
    <row r="24" spans="1:24" ht="12" customHeight="1">
      <c r="A24" s="39" t="s">
        <v>42</v>
      </c>
      <c r="B24" s="40">
        <v>3130</v>
      </c>
      <c r="C24" s="41">
        <v>3313</v>
      </c>
      <c r="D24" s="42">
        <f t="shared" si="0"/>
        <v>3412</v>
      </c>
      <c r="E24" s="43">
        <f t="shared" si="1"/>
        <v>3533</v>
      </c>
      <c r="F24" s="43">
        <f t="shared" si="2"/>
        <v>3660</v>
      </c>
      <c r="G24" s="43">
        <f t="shared" si="3"/>
        <v>3733</v>
      </c>
      <c r="H24" s="48"/>
      <c r="I24" s="50"/>
      <c r="J24" s="57">
        <v>11</v>
      </c>
      <c r="K24" s="68"/>
      <c r="L24" s="69">
        <f t="shared" si="6"/>
        <v>3733</v>
      </c>
      <c r="M24" s="44">
        <v>7</v>
      </c>
      <c r="N24" s="65">
        <f t="shared" si="7"/>
        <v>3733</v>
      </c>
      <c r="O24" s="44">
        <v>3</v>
      </c>
      <c r="P24" s="70">
        <f t="shared" si="8"/>
        <v>3733</v>
      </c>
      <c r="Q24" s="44"/>
      <c r="R24" s="48"/>
      <c r="S24" s="47"/>
      <c r="T24" s="50"/>
      <c r="U24" s="49"/>
      <c r="V24" s="51"/>
      <c r="W24" s="51"/>
      <c r="X24" s="52">
        <f t="shared" si="5"/>
        <v>44796</v>
      </c>
    </row>
    <row r="25" spans="1:24" ht="12" customHeight="1">
      <c r="A25" s="54"/>
      <c r="B25" s="40"/>
      <c r="C25" s="41">
        <v>3391</v>
      </c>
      <c r="D25" s="42">
        <f t="shared" si="0"/>
        <v>3493</v>
      </c>
      <c r="E25" s="43">
        <f t="shared" si="1"/>
        <v>3617</v>
      </c>
      <c r="F25" s="43">
        <f t="shared" si="2"/>
        <v>3747</v>
      </c>
      <c r="G25" s="43">
        <f t="shared" si="3"/>
        <v>3822</v>
      </c>
      <c r="H25" s="48"/>
      <c r="I25" s="50"/>
      <c r="J25" s="57">
        <v>12</v>
      </c>
      <c r="K25" s="68"/>
      <c r="L25" s="69">
        <f t="shared" si="6"/>
        <v>3822</v>
      </c>
      <c r="M25" s="44">
        <v>8</v>
      </c>
      <c r="N25" s="65">
        <f t="shared" si="7"/>
        <v>3822</v>
      </c>
      <c r="O25" s="44">
        <v>4</v>
      </c>
      <c r="P25" s="70">
        <f t="shared" si="8"/>
        <v>3822</v>
      </c>
      <c r="Q25" s="44"/>
      <c r="R25" s="48"/>
      <c r="S25" s="47"/>
      <c r="T25" s="50"/>
      <c r="U25" s="49"/>
      <c r="V25" s="51"/>
      <c r="W25" s="51"/>
      <c r="X25" s="52">
        <f t="shared" si="5"/>
        <v>45864</v>
      </c>
    </row>
    <row r="26" spans="1:24" ht="12" customHeight="1">
      <c r="A26" s="39" t="s">
        <v>43</v>
      </c>
      <c r="B26" s="40">
        <v>3280</v>
      </c>
      <c r="C26" s="41">
        <v>3471</v>
      </c>
      <c r="D26" s="42">
        <f t="shared" si="0"/>
        <v>3575</v>
      </c>
      <c r="E26" s="43">
        <f t="shared" si="1"/>
        <v>3702</v>
      </c>
      <c r="F26" s="43">
        <f t="shared" si="2"/>
        <v>3835</v>
      </c>
      <c r="G26" s="43">
        <f t="shared" si="3"/>
        <v>3912</v>
      </c>
      <c r="H26" s="48"/>
      <c r="I26" s="50"/>
      <c r="J26" s="57">
        <v>13</v>
      </c>
      <c r="K26" s="68"/>
      <c r="L26" s="69">
        <f t="shared" si="6"/>
        <v>3912</v>
      </c>
      <c r="M26" s="44">
        <v>9</v>
      </c>
      <c r="N26" s="65">
        <f t="shared" si="7"/>
        <v>3912</v>
      </c>
      <c r="O26" s="44">
        <v>5</v>
      </c>
      <c r="P26" s="70">
        <f t="shared" si="8"/>
        <v>3912</v>
      </c>
      <c r="Q26" s="44"/>
      <c r="R26" s="48"/>
      <c r="S26" s="47"/>
      <c r="T26" s="50"/>
      <c r="U26" s="49"/>
      <c r="V26" s="51"/>
      <c r="W26" s="51"/>
      <c r="X26" s="52">
        <f t="shared" si="5"/>
        <v>46944</v>
      </c>
    </row>
    <row r="27" spans="1:24" ht="12" customHeight="1">
      <c r="A27" s="54"/>
      <c r="B27" s="40"/>
      <c r="C27" s="41">
        <v>3551</v>
      </c>
      <c r="D27" s="42">
        <f t="shared" si="0"/>
        <v>3658</v>
      </c>
      <c r="E27" s="43">
        <f t="shared" si="1"/>
        <v>3788</v>
      </c>
      <c r="F27" s="43">
        <f t="shared" si="2"/>
        <v>3924</v>
      </c>
      <c r="G27" s="43">
        <f t="shared" si="3"/>
        <v>4002</v>
      </c>
      <c r="H27" s="48"/>
      <c r="I27" s="50"/>
      <c r="J27" s="57">
        <v>14</v>
      </c>
      <c r="K27" s="68"/>
      <c r="L27" s="71">
        <f t="shared" si="6"/>
        <v>4002</v>
      </c>
      <c r="M27" s="44">
        <v>10</v>
      </c>
      <c r="N27" s="65">
        <f t="shared" si="7"/>
        <v>4002</v>
      </c>
      <c r="O27" s="44">
        <v>6</v>
      </c>
      <c r="P27" s="70">
        <f t="shared" si="8"/>
        <v>4002</v>
      </c>
      <c r="Q27" s="44"/>
      <c r="R27" s="48"/>
      <c r="S27" s="47"/>
      <c r="T27" s="50"/>
      <c r="U27" s="49"/>
      <c r="V27" s="51"/>
      <c r="W27" s="51"/>
      <c r="X27" s="52">
        <f t="shared" si="5"/>
        <v>48024</v>
      </c>
    </row>
    <row r="28" spans="1:24" ht="12" customHeight="1">
      <c r="A28" s="39" t="s">
        <v>44</v>
      </c>
      <c r="B28" s="40">
        <v>3432</v>
      </c>
      <c r="C28" s="41">
        <v>3632</v>
      </c>
      <c r="D28" s="42">
        <f t="shared" si="0"/>
        <v>3741</v>
      </c>
      <c r="E28" s="43">
        <f t="shared" si="1"/>
        <v>3874</v>
      </c>
      <c r="F28" s="43">
        <f t="shared" si="2"/>
        <v>4013</v>
      </c>
      <c r="G28" s="43">
        <f t="shared" si="3"/>
        <v>4093</v>
      </c>
      <c r="H28" s="48"/>
      <c r="I28" s="50"/>
      <c r="J28" s="44"/>
      <c r="K28" s="46"/>
      <c r="L28" s="47"/>
      <c r="M28" s="44">
        <v>11</v>
      </c>
      <c r="N28" s="65">
        <f t="shared" si="7"/>
        <v>4093</v>
      </c>
      <c r="O28" s="44">
        <v>7</v>
      </c>
      <c r="P28" s="70">
        <f t="shared" si="8"/>
        <v>4093</v>
      </c>
      <c r="Q28" s="44">
        <v>1</v>
      </c>
      <c r="R28" s="67">
        <f t="shared" ref="R28:R49" si="9">G28</f>
        <v>4093</v>
      </c>
      <c r="S28" s="45">
        <f t="shared" ref="S28:S53" si="10">G28</f>
        <v>4093</v>
      </c>
      <c r="T28" s="50"/>
      <c r="U28" s="49"/>
      <c r="V28" s="51"/>
      <c r="W28" s="51"/>
      <c r="X28" s="52">
        <f t="shared" si="5"/>
        <v>49116</v>
      </c>
    </row>
    <row r="29" spans="1:24" ht="12" customHeight="1">
      <c r="A29" s="73" t="s">
        <v>3</v>
      </c>
      <c r="B29" s="40"/>
      <c r="C29" s="41">
        <v>3719</v>
      </c>
      <c r="D29" s="42">
        <f t="shared" si="0"/>
        <v>3831</v>
      </c>
      <c r="E29" s="43">
        <f t="shared" si="1"/>
        <v>3967</v>
      </c>
      <c r="F29" s="43">
        <f t="shared" si="2"/>
        <v>4110</v>
      </c>
      <c r="G29" s="43">
        <f t="shared" si="3"/>
        <v>4192</v>
      </c>
      <c r="H29" s="48"/>
      <c r="I29" s="50"/>
      <c r="J29" s="44"/>
      <c r="K29" s="46"/>
      <c r="L29" s="47"/>
      <c r="M29" s="44">
        <v>12</v>
      </c>
      <c r="N29" s="65">
        <f t="shared" si="7"/>
        <v>4192</v>
      </c>
      <c r="O29" s="44">
        <v>8</v>
      </c>
      <c r="P29" s="70">
        <f t="shared" si="8"/>
        <v>4192</v>
      </c>
      <c r="Q29" s="44">
        <v>2</v>
      </c>
      <c r="R29" s="70">
        <f t="shared" si="9"/>
        <v>4192</v>
      </c>
      <c r="S29" s="55">
        <f t="shared" si="10"/>
        <v>4192</v>
      </c>
      <c r="T29" s="50"/>
      <c r="U29" s="49"/>
      <c r="V29" s="51"/>
      <c r="W29" s="51"/>
      <c r="X29" s="52">
        <f t="shared" si="5"/>
        <v>50304</v>
      </c>
    </row>
    <row r="30" spans="1:24" ht="12" customHeight="1">
      <c r="A30" s="39" t="s">
        <v>45</v>
      </c>
      <c r="B30" s="40">
        <v>3597</v>
      </c>
      <c r="C30" s="41">
        <v>3806</v>
      </c>
      <c r="D30" s="42">
        <f t="shared" si="0"/>
        <v>3920</v>
      </c>
      <c r="E30" s="43">
        <f t="shared" si="1"/>
        <v>4060</v>
      </c>
      <c r="F30" s="43">
        <f t="shared" si="2"/>
        <v>4206</v>
      </c>
      <c r="G30" s="43">
        <f t="shared" si="3"/>
        <v>4290</v>
      </c>
      <c r="H30" s="48"/>
      <c r="I30" s="50"/>
      <c r="J30" s="44"/>
      <c r="K30" s="46"/>
      <c r="L30" s="47"/>
      <c r="M30" s="44">
        <v>13</v>
      </c>
      <c r="N30" s="65">
        <f t="shared" si="7"/>
        <v>4290</v>
      </c>
      <c r="O30" s="44">
        <v>9</v>
      </c>
      <c r="P30" s="70">
        <f t="shared" si="8"/>
        <v>4290</v>
      </c>
      <c r="Q30" s="44">
        <v>3</v>
      </c>
      <c r="R30" s="70">
        <f t="shared" si="9"/>
        <v>4290</v>
      </c>
      <c r="S30" s="55">
        <f t="shared" si="10"/>
        <v>4290</v>
      </c>
      <c r="T30" s="50"/>
      <c r="U30" s="49"/>
      <c r="V30" s="51"/>
      <c r="W30" s="51"/>
      <c r="X30" s="52">
        <f t="shared" si="5"/>
        <v>51480</v>
      </c>
    </row>
    <row r="31" spans="1:24" ht="12" customHeight="1">
      <c r="A31" s="54"/>
      <c r="B31" s="40"/>
      <c r="C31" s="41">
        <v>3897</v>
      </c>
      <c r="D31" s="42">
        <f t="shared" si="0"/>
        <v>4014</v>
      </c>
      <c r="E31" s="43">
        <f t="shared" si="1"/>
        <v>4157</v>
      </c>
      <c r="F31" s="43">
        <f t="shared" si="2"/>
        <v>4307</v>
      </c>
      <c r="G31" s="43">
        <f t="shared" si="3"/>
        <v>4393</v>
      </c>
      <c r="H31" s="48"/>
      <c r="I31" s="50"/>
      <c r="J31" s="44"/>
      <c r="K31" s="46"/>
      <c r="L31" s="47"/>
      <c r="M31" s="44">
        <v>14</v>
      </c>
      <c r="N31" s="65">
        <f t="shared" si="7"/>
        <v>4393</v>
      </c>
      <c r="O31" s="44">
        <v>10</v>
      </c>
      <c r="P31" s="70">
        <f t="shared" si="8"/>
        <v>4393</v>
      </c>
      <c r="Q31" s="44">
        <v>4</v>
      </c>
      <c r="R31" s="70">
        <f t="shared" si="9"/>
        <v>4393</v>
      </c>
      <c r="S31" s="55">
        <f t="shared" si="10"/>
        <v>4393</v>
      </c>
      <c r="T31" s="50"/>
      <c r="U31" s="49"/>
      <c r="V31" s="51"/>
      <c r="W31" s="51"/>
      <c r="X31" s="52">
        <f t="shared" si="5"/>
        <v>52716</v>
      </c>
    </row>
    <row r="32" spans="1:24" ht="12" customHeight="1">
      <c r="A32" s="39" t="s">
        <v>46</v>
      </c>
      <c r="B32" s="40">
        <v>3768</v>
      </c>
      <c r="C32" s="41">
        <v>3987</v>
      </c>
      <c r="D32" s="42">
        <f t="shared" si="0"/>
        <v>4107</v>
      </c>
      <c r="E32" s="43">
        <f t="shared" si="1"/>
        <v>4253</v>
      </c>
      <c r="F32" s="43">
        <f t="shared" si="2"/>
        <v>4406</v>
      </c>
      <c r="G32" s="43">
        <f t="shared" si="3"/>
        <v>4494</v>
      </c>
      <c r="H32" s="48"/>
      <c r="I32" s="50"/>
      <c r="J32" s="44"/>
      <c r="K32" s="46"/>
      <c r="L32" s="47"/>
      <c r="M32" s="44">
        <v>15</v>
      </c>
      <c r="N32" s="64">
        <f t="shared" si="7"/>
        <v>4494</v>
      </c>
      <c r="O32" s="44">
        <v>11</v>
      </c>
      <c r="P32" s="67">
        <f t="shared" si="8"/>
        <v>4494</v>
      </c>
      <c r="Q32" s="44">
        <v>5</v>
      </c>
      <c r="R32" s="70">
        <f t="shared" si="9"/>
        <v>4494</v>
      </c>
      <c r="S32" s="55">
        <f t="shared" si="10"/>
        <v>4494</v>
      </c>
      <c r="T32" s="50"/>
      <c r="U32" s="49"/>
      <c r="V32" s="51"/>
      <c r="W32" s="51"/>
      <c r="X32" s="52">
        <f t="shared" si="5"/>
        <v>53928</v>
      </c>
    </row>
    <row r="33" spans="1:24" ht="12" customHeight="1">
      <c r="A33" s="54"/>
      <c r="B33" s="40"/>
      <c r="C33" s="41">
        <v>4082</v>
      </c>
      <c r="D33" s="42">
        <f t="shared" si="0"/>
        <v>4204</v>
      </c>
      <c r="E33" s="43">
        <f t="shared" si="1"/>
        <v>4354</v>
      </c>
      <c r="F33" s="43">
        <f t="shared" si="2"/>
        <v>4511</v>
      </c>
      <c r="G33" s="43">
        <f t="shared" si="3"/>
        <v>4601</v>
      </c>
      <c r="H33" s="48"/>
      <c r="I33" s="50"/>
      <c r="J33" s="44"/>
      <c r="K33" s="46"/>
      <c r="L33" s="47"/>
      <c r="M33" s="57">
        <v>16</v>
      </c>
      <c r="N33" s="74">
        <f t="shared" si="7"/>
        <v>4601</v>
      </c>
      <c r="O33" s="57">
        <v>12</v>
      </c>
      <c r="P33" s="75">
        <f t="shared" si="8"/>
        <v>4601</v>
      </c>
      <c r="Q33" s="44">
        <v>6</v>
      </c>
      <c r="R33" s="70">
        <f t="shared" si="9"/>
        <v>4601</v>
      </c>
      <c r="S33" s="55">
        <f t="shared" si="10"/>
        <v>4601</v>
      </c>
      <c r="T33" s="50"/>
      <c r="U33" s="49"/>
      <c r="V33" s="51"/>
      <c r="W33" s="51"/>
      <c r="X33" s="52">
        <f t="shared" si="5"/>
        <v>55212</v>
      </c>
    </row>
    <row r="34" spans="1:24" ht="12" customHeight="1">
      <c r="A34" s="39" t="s">
        <v>47</v>
      </c>
      <c r="B34" s="40">
        <v>3948</v>
      </c>
      <c r="C34" s="41">
        <v>4177</v>
      </c>
      <c r="D34" s="42">
        <f t="shared" si="0"/>
        <v>4302</v>
      </c>
      <c r="E34" s="43">
        <f t="shared" si="1"/>
        <v>4455</v>
      </c>
      <c r="F34" s="43">
        <f t="shared" si="2"/>
        <v>4615</v>
      </c>
      <c r="G34" s="43">
        <f t="shared" si="3"/>
        <v>4707</v>
      </c>
      <c r="H34" s="48"/>
      <c r="I34" s="50"/>
      <c r="J34" s="44"/>
      <c r="K34" s="46"/>
      <c r="L34" s="47"/>
      <c r="M34" s="57">
        <v>17</v>
      </c>
      <c r="N34" s="74">
        <f t="shared" si="7"/>
        <v>4707</v>
      </c>
      <c r="O34" s="57">
        <v>13</v>
      </c>
      <c r="P34" s="75">
        <f t="shared" si="8"/>
        <v>4707</v>
      </c>
      <c r="Q34" s="44">
        <v>7</v>
      </c>
      <c r="R34" s="70">
        <f t="shared" si="9"/>
        <v>4707</v>
      </c>
      <c r="S34" s="55">
        <f t="shared" si="10"/>
        <v>4707</v>
      </c>
      <c r="T34" s="50"/>
      <c r="U34" s="49"/>
      <c r="V34" s="51"/>
      <c r="W34" s="51"/>
      <c r="X34" s="52">
        <f t="shared" si="5"/>
        <v>56484</v>
      </c>
    </row>
    <row r="35" spans="1:24" ht="12" customHeight="1">
      <c r="A35" s="54"/>
      <c r="B35" s="40"/>
      <c r="C35" s="41">
        <v>4279</v>
      </c>
      <c r="D35" s="42">
        <f t="shared" si="0"/>
        <v>4407</v>
      </c>
      <c r="E35" s="43">
        <f t="shared" si="1"/>
        <v>4564</v>
      </c>
      <c r="F35" s="43">
        <f t="shared" si="2"/>
        <v>4728</v>
      </c>
      <c r="G35" s="43">
        <f t="shared" si="3"/>
        <v>4823</v>
      </c>
      <c r="H35" s="48"/>
      <c r="I35" s="50"/>
      <c r="J35" s="44"/>
      <c r="K35" s="46"/>
      <c r="L35" s="47"/>
      <c r="M35" s="57">
        <v>18</v>
      </c>
      <c r="N35" s="74">
        <f t="shared" si="7"/>
        <v>4823</v>
      </c>
      <c r="O35" s="57">
        <v>14</v>
      </c>
      <c r="P35" s="75">
        <f t="shared" si="8"/>
        <v>4823</v>
      </c>
      <c r="Q35" s="44">
        <v>8</v>
      </c>
      <c r="R35" s="70">
        <f t="shared" si="9"/>
        <v>4823</v>
      </c>
      <c r="S35" s="55">
        <f t="shared" si="10"/>
        <v>4823</v>
      </c>
      <c r="T35" s="50"/>
      <c r="U35" s="49"/>
      <c r="V35" s="51"/>
      <c r="W35" s="51"/>
      <c r="X35" s="52">
        <f t="shared" si="5"/>
        <v>57876</v>
      </c>
    </row>
    <row r="36" spans="1:24" ht="12" customHeight="1">
      <c r="A36" s="39" t="s">
        <v>48</v>
      </c>
      <c r="B36" s="40">
        <v>4136</v>
      </c>
      <c r="C36" s="41">
        <v>4378</v>
      </c>
      <c r="D36" s="42">
        <f t="shared" si="0"/>
        <v>4509</v>
      </c>
      <c r="E36" s="43">
        <f t="shared" si="1"/>
        <v>4670</v>
      </c>
      <c r="F36" s="43">
        <f t="shared" si="2"/>
        <v>4838</v>
      </c>
      <c r="G36" s="43">
        <f t="shared" si="3"/>
        <v>4935</v>
      </c>
      <c r="H36" s="48"/>
      <c r="I36" s="50"/>
      <c r="J36" s="44"/>
      <c r="K36" s="46"/>
      <c r="L36" s="47"/>
      <c r="M36" s="57">
        <v>19</v>
      </c>
      <c r="N36" s="74">
        <f t="shared" si="7"/>
        <v>4935</v>
      </c>
      <c r="O36" s="57">
        <v>15</v>
      </c>
      <c r="P36" s="75">
        <f t="shared" si="8"/>
        <v>4935</v>
      </c>
      <c r="Q36" s="44">
        <v>9</v>
      </c>
      <c r="R36" s="70">
        <f t="shared" si="9"/>
        <v>4935</v>
      </c>
      <c r="S36" s="55">
        <f t="shared" si="10"/>
        <v>4935</v>
      </c>
      <c r="T36" s="50"/>
      <c r="U36" s="49"/>
      <c r="V36" s="51"/>
      <c r="W36" s="51"/>
      <c r="X36" s="52">
        <f t="shared" si="5"/>
        <v>59220</v>
      </c>
    </row>
    <row r="37" spans="1:24" ht="12" customHeight="1">
      <c r="A37" s="54"/>
      <c r="B37" s="40"/>
      <c r="C37" s="41">
        <v>4484</v>
      </c>
      <c r="D37" s="42">
        <f t="shared" si="0"/>
        <v>4619</v>
      </c>
      <c r="E37" s="43">
        <f t="shared" si="1"/>
        <v>4783</v>
      </c>
      <c r="F37" s="43">
        <f t="shared" si="2"/>
        <v>4955</v>
      </c>
      <c r="G37" s="43">
        <f t="shared" si="3"/>
        <v>5054</v>
      </c>
      <c r="H37" s="48"/>
      <c r="I37" s="50"/>
      <c r="J37" s="44"/>
      <c r="K37" s="46"/>
      <c r="L37" s="47"/>
      <c r="M37" s="57">
        <v>20</v>
      </c>
      <c r="N37" s="74">
        <f t="shared" si="7"/>
        <v>5054</v>
      </c>
      <c r="O37" s="57">
        <v>16</v>
      </c>
      <c r="P37" s="75">
        <f t="shared" si="8"/>
        <v>5054</v>
      </c>
      <c r="Q37" s="44">
        <v>10</v>
      </c>
      <c r="R37" s="70">
        <f t="shared" si="9"/>
        <v>5054</v>
      </c>
      <c r="S37" s="55">
        <f t="shared" si="10"/>
        <v>5054</v>
      </c>
      <c r="T37" s="50"/>
      <c r="U37" s="49"/>
      <c r="V37" s="51"/>
      <c r="W37" s="51"/>
      <c r="X37" s="52">
        <f t="shared" si="5"/>
        <v>60648</v>
      </c>
    </row>
    <row r="38" spans="1:24" ht="12" customHeight="1">
      <c r="A38" s="39" t="s">
        <v>49</v>
      </c>
      <c r="B38" s="40">
        <v>4337</v>
      </c>
      <c r="C38" s="41">
        <v>4589</v>
      </c>
      <c r="D38" s="42">
        <f t="shared" ref="D38:D55" si="11">ROUND(C38*1.03,)</f>
        <v>4727</v>
      </c>
      <c r="E38" s="43">
        <f t="shared" ref="E38:E55" si="12">ROUND(1.0356*D38,0)</f>
        <v>4895</v>
      </c>
      <c r="F38" s="43">
        <f t="shared" ref="F38:F55" si="13">ROUND(E38*1.036,0)</f>
        <v>5071</v>
      </c>
      <c r="G38" s="43">
        <f t="shared" ref="G38:G55" si="14">ROUND(F38*1.02,0)</f>
        <v>5172</v>
      </c>
      <c r="H38" s="48"/>
      <c r="I38" s="50"/>
      <c r="J38" s="44"/>
      <c r="K38" s="46"/>
      <c r="L38" s="47"/>
      <c r="M38" s="57">
        <v>21</v>
      </c>
      <c r="N38" s="74">
        <f t="shared" si="7"/>
        <v>5172</v>
      </c>
      <c r="O38" s="57">
        <v>17</v>
      </c>
      <c r="P38" s="75">
        <f t="shared" si="8"/>
        <v>5172</v>
      </c>
      <c r="Q38" s="44">
        <v>11</v>
      </c>
      <c r="R38" s="70">
        <f t="shared" si="9"/>
        <v>5172</v>
      </c>
      <c r="S38" s="55">
        <f t="shared" si="10"/>
        <v>5172</v>
      </c>
      <c r="T38" s="50">
        <v>1</v>
      </c>
      <c r="U38" s="72">
        <v>4389</v>
      </c>
      <c r="V38" s="45">
        <f t="shared" ref="V38:V51" si="15">G38</f>
        <v>5172</v>
      </c>
      <c r="W38" s="45">
        <f t="shared" ref="W38:W55" si="16">G38</f>
        <v>5172</v>
      </c>
      <c r="X38" s="52">
        <f t="shared" ref="X38:X55" si="17">12*G38</f>
        <v>62064</v>
      </c>
    </row>
    <row r="39" spans="1:24" ht="12" customHeight="1">
      <c r="A39" s="54"/>
      <c r="B39" s="40"/>
      <c r="C39" s="41">
        <v>4699</v>
      </c>
      <c r="D39" s="42">
        <f t="shared" si="11"/>
        <v>4840</v>
      </c>
      <c r="E39" s="43">
        <f t="shared" si="12"/>
        <v>5012</v>
      </c>
      <c r="F39" s="43">
        <f t="shared" si="13"/>
        <v>5192</v>
      </c>
      <c r="G39" s="43">
        <f t="shared" si="14"/>
        <v>5296</v>
      </c>
      <c r="H39" s="48"/>
      <c r="I39" s="50"/>
      <c r="J39" s="44"/>
      <c r="K39" s="46"/>
      <c r="L39" s="47"/>
      <c r="M39" s="57">
        <v>22</v>
      </c>
      <c r="N39" s="74">
        <f t="shared" si="7"/>
        <v>5296</v>
      </c>
      <c r="O39" s="57">
        <v>18</v>
      </c>
      <c r="P39" s="75">
        <f t="shared" si="8"/>
        <v>5296</v>
      </c>
      <c r="Q39" s="44">
        <v>12</v>
      </c>
      <c r="R39" s="70">
        <f t="shared" si="9"/>
        <v>5296</v>
      </c>
      <c r="S39" s="55">
        <f t="shared" si="10"/>
        <v>5296</v>
      </c>
      <c r="T39" s="50">
        <v>2</v>
      </c>
      <c r="U39" s="72">
        <v>4493</v>
      </c>
      <c r="V39" s="55">
        <f t="shared" si="15"/>
        <v>5296</v>
      </c>
      <c r="W39" s="55">
        <f t="shared" si="16"/>
        <v>5296</v>
      </c>
      <c r="X39" s="52">
        <f t="shared" si="17"/>
        <v>63552</v>
      </c>
    </row>
    <row r="40" spans="1:24" ht="12" customHeight="1">
      <c r="A40" s="39" t="s">
        <v>50</v>
      </c>
      <c r="B40" s="40">
        <v>4543</v>
      </c>
      <c r="C40" s="41">
        <v>4808</v>
      </c>
      <c r="D40" s="42">
        <f t="shared" si="11"/>
        <v>4952</v>
      </c>
      <c r="E40" s="43">
        <f t="shared" si="12"/>
        <v>5128</v>
      </c>
      <c r="F40" s="43">
        <f t="shared" si="13"/>
        <v>5313</v>
      </c>
      <c r="G40" s="43">
        <f t="shared" si="14"/>
        <v>5419</v>
      </c>
      <c r="H40" s="48"/>
      <c r="I40" s="50"/>
      <c r="J40" s="44"/>
      <c r="K40" s="46"/>
      <c r="L40" s="47"/>
      <c r="M40" s="57">
        <v>23</v>
      </c>
      <c r="N40" s="74">
        <f t="shared" si="7"/>
        <v>5419</v>
      </c>
      <c r="O40" s="57">
        <v>19</v>
      </c>
      <c r="P40" s="75">
        <f t="shared" si="8"/>
        <v>5419</v>
      </c>
      <c r="Q40" s="44">
        <v>13</v>
      </c>
      <c r="R40" s="70">
        <f t="shared" si="9"/>
        <v>5419</v>
      </c>
      <c r="S40" s="55">
        <f t="shared" si="10"/>
        <v>5419</v>
      </c>
      <c r="T40" s="50">
        <v>3</v>
      </c>
      <c r="U40" s="72">
        <v>4598</v>
      </c>
      <c r="V40" s="55">
        <f t="shared" si="15"/>
        <v>5419</v>
      </c>
      <c r="W40" s="55">
        <f t="shared" si="16"/>
        <v>5419</v>
      </c>
      <c r="X40" s="52">
        <f t="shared" si="17"/>
        <v>65028</v>
      </c>
    </row>
    <row r="41" spans="1:24" ht="12" customHeight="1">
      <c r="A41" s="54"/>
      <c r="B41" s="40"/>
      <c r="C41" s="41">
        <v>4924</v>
      </c>
      <c r="D41" s="42">
        <f t="shared" si="11"/>
        <v>5072</v>
      </c>
      <c r="E41" s="43">
        <f t="shared" si="12"/>
        <v>5253</v>
      </c>
      <c r="F41" s="43">
        <f t="shared" si="13"/>
        <v>5442</v>
      </c>
      <c r="G41" s="43">
        <f t="shared" si="14"/>
        <v>5551</v>
      </c>
      <c r="H41" s="48"/>
      <c r="I41" s="50"/>
      <c r="J41" s="44"/>
      <c r="K41" s="46"/>
      <c r="L41" s="47"/>
      <c r="M41" s="57">
        <v>24</v>
      </c>
      <c r="N41" s="74">
        <f t="shared" si="7"/>
        <v>5551</v>
      </c>
      <c r="O41" s="57">
        <v>20</v>
      </c>
      <c r="P41" s="75">
        <f t="shared" si="8"/>
        <v>5551</v>
      </c>
      <c r="Q41" s="44">
        <v>14</v>
      </c>
      <c r="R41" s="70">
        <f t="shared" si="9"/>
        <v>5551</v>
      </c>
      <c r="S41" s="55">
        <f t="shared" si="10"/>
        <v>5551</v>
      </c>
      <c r="T41" s="50">
        <v>4</v>
      </c>
      <c r="U41" s="72">
        <v>4709</v>
      </c>
      <c r="V41" s="55">
        <f t="shared" si="15"/>
        <v>5551</v>
      </c>
      <c r="W41" s="55">
        <f t="shared" si="16"/>
        <v>5551</v>
      </c>
      <c r="X41" s="52">
        <f t="shared" si="17"/>
        <v>66612</v>
      </c>
    </row>
    <row r="42" spans="1:24" ht="12" customHeight="1">
      <c r="A42" s="39" t="s">
        <v>51</v>
      </c>
      <c r="B42" s="40">
        <v>4763</v>
      </c>
      <c r="C42" s="41">
        <v>5040</v>
      </c>
      <c r="D42" s="42">
        <f t="shared" si="11"/>
        <v>5191</v>
      </c>
      <c r="E42" s="43">
        <f t="shared" si="12"/>
        <v>5376</v>
      </c>
      <c r="F42" s="43">
        <f t="shared" si="13"/>
        <v>5570</v>
      </c>
      <c r="G42" s="43">
        <f t="shared" si="14"/>
        <v>5681</v>
      </c>
      <c r="H42" s="48"/>
      <c r="I42" s="50"/>
      <c r="J42" s="44"/>
      <c r="K42" s="46"/>
      <c r="L42" s="47"/>
      <c r="M42" s="57">
        <v>25</v>
      </c>
      <c r="N42" s="74">
        <f t="shared" si="7"/>
        <v>5681</v>
      </c>
      <c r="O42" s="57">
        <v>21</v>
      </c>
      <c r="P42" s="75">
        <f t="shared" si="8"/>
        <v>5681</v>
      </c>
      <c r="Q42" s="44">
        <v>15</v>
      </c>
      <c r="R42" s="67">
        <f t="shared" si="9"/>
        <v>5681</v>
      </c>
      <c r="S42" s="45">
        <f t="shared" si="10"/>
        <v>5681</v>
      </c>
      <c r="T42" s="50">
        <v>5</v>
      </c>
      <c r="U42" s="72">
        <v>4820</v>
      </c>
      <c r="V42" s="55">
        <f t="shared" si="15"/>
        <v>5681</v>
      </c>
      <c r="W42" s="55">
        <f t="shared" si="16"/>
        <v>5681</v>
      </c>
      <c r="X42" s="52">
        <f t="shared" si="17"/>
        <v>68172</v>
      </c>
    </row>
    <row r="43" spans="1:24" ht="12" customHeight="1">
      <c r="A43" s="54"/>
      <c r="B43" s="40"/>
      <c r="C43" s="41">
        <v>5163</v>
      </c>
      <c r="D43" s="42">
        <f t="shared" si="11"/>
        <v>5318</v>
      </c>
      <c r="E43" s="43">
        <f t="shared" si="12"/>
        <v>5507</v>
      </c>
      <c r="F43" s="43">
        <f t="shared" si="13"/>
        <v>5705</v>
      </c>
      <c r="G43" s="43">
        <f t="shared" si="14"/>
        <v>5819</v>
      </c>
      <c r="H43" s="48"/>
      <c r="I43" s="50"/>
      <c r="J43" s="44"/>
      <c r="K43" s="46"/>
      <c r="L43" s="47"/>
      <c r="M43" s="57">
        <v>26</v>
      </c>
      <c r="N43" s="74">
        <f t="shared" si="7"/>
        <v>5819</v>
      </c>
      <c r="O43" s="57">
        <v>22</v>
      </c>
      <c r="P43" s="75">
        <f t="shared" si="8"/>
        <v>5819</v>
      </c>
      <c r="Q43" s="57">
        <v>16</v>
      </c>
      <c r="R43" s="75">
        <f t="shared" si="9"/>
        <v>5819</v>
      </c>
      <c r="S43" s="77">
        <f t="shared" si="10"/>
        <v>5819</v>
      </c>
      <c r="T43" s="50">
        <v>6</v>
      </c>
      <c r="U43" s="72">
        <v>4937</v>
      </c>
      <c r="V43" s="55">
        <f t="shared" si="15"/>
        <v>5819</v>
      </c>
      <c r="W43" s="55">
        <f t="shared" si="16"/>
        <v>5819</v>
      </c>
      <c r="X43" s="52">
        <f t="shared" si="17"/>
        <v>69828</v>
      </c>
    </row>
    <row r="44" spans="1:24" ht="12" customHeight="1">
      <c r="A44" s="39" t="s">
        <v>52</v>
      </c>
      <c r="B44" s="40">
        <v>4993</v>
      </c>
      <c r="C44" s="41">
        <v>5284</v>
      </c>
      <c r="D44" s="42">
        <f t="shared" si="11"/>
        <v>5443</v>
      </c>
      <c r="E44" s="43">
        <f t="shared" si="12"/>
        <v>5637</v>
      </c>
      <c r="F44" s="43">
        <f t="shared" si="13"/>
        <v>5840</v>
      </c>
      <c r="G44" s="43">
        <f t="shared" si="14"/>
        <v>5957</v>
      </c>
      <c r="H44" s="48"/>
      <c r="I44" s="50"/>
      <c r="J44" s="44"/>
      <c r="K44" s="46"/>
      <c r="L44" s="47"/>
      <c r="M44" s="57">
        <v>27</v>
      </c>
      <c r="N44" s="74">
        <f t="shared" si="7"/>
        <v>5957</v>
      </c>
      <c r="O44" s="57">
        <v>23</v>
      </c>
      <c r="P44" s="75">
        <f t="shared" si="8"/>
        <v>5957</v>
      </c>
      <c r="Q44" s="57">
        <v>17</v>
      </c>
      <c r="R44" s="75">
        <f t="shared" si="9"/>
        <v>5957</v>
      </c>
      <c r="S44" s="77">
        <f t="shared" si="10"/>
        <v>5957</v>
      </c>
      <c r="T44" s="50">
        <v>7</v>
      </c>
      <c r="U44" s="72">
        <v>5053</v>
      </c>
      <c r="V44" s="55">
        <f t="shared" si="15"/>
        <v>5957</v>
      </c>
      <c r="W44" s="55">
        <f t="shared" si="16"/>
        <v>5957</v>
      </c>
      <c r="X44" s="52">
        <f t="shared" si="17"/>
        <v>71484</v>
      </c>
    </row>
    <row r="45" spans="1:24" ht="12" customHeight="1">
      <c r="A45" s="54"/>
      <c r="B45" s="40"/>
      <c r="C45" s="41">
        <v>5411</v>
      </c>
      <c r="D45" s="42">
        <f t="shared" si="11"/>
        <v>5573</v>
      </c>
      <c r="E45" s="43">
        <f t="shared" si="12"/>
        <v>5771</v>
      </c>
      <c r="F45" s="43">
        <f t="shared" si="13"/>
        <v>5979</v>
      </c>
      <c r="G45" s="43">
        <f t="shared" si="14"/>
        <v>6099</v>
      </c>
      <c r="H45" s="705" t="s">
        <v>3</v>
      </c>
      <c r="I45" s="78"/>
      <c r="J45" s="44"/>
      <c r="K45" s="46"/>
      <c r="L45" s="47"/>
      <c r="M45" s="57">
        <v>28</v>
      </c>
      <c r="N45" s="79">
        <f t="shared" si="7"/>
        <v>6099</v>
      </c>
      <c r="O45" s="57">
        <v>24</v>
      </c>
      <c r="P45" s="75">
        <f t="shared" si="8"/>
        <v>6099</v>
      </c>
      <c r="Q45" s="57">
        <v>18</v>
      </c>
      <c r="R45" s="75">
        <f t="shared" si="9"/>
        <v>6099</v>
      </c>
      <c r="S45" s="77">
        <f t="shared" si="10"/>
        <v>6099</v>
      </c>
      <c r="T45" s="50">
        <v>8</v>
      </c>
      <c r="U45" s="72">
        <v>5174</v>
      </c>
      <c r="V45" s="55">
        <f t="shared" si="15"/>
        <v>6099</v>
      </c>
      <c r="W45" s="55">
        <f t="shared" si="16"/>
        <v>6099</v>
      </c>
      <c r="X45" s="52">
        <f t="shared" si="17"/>
        <v>73188</v>
      </c>
    </row>
    <row r="46" spans="1:24" ht="12" customHeight="1">
      <c r="A46" s="39" t="s">
        <v>53</v>
      </c>
      <c r="B46" s="40">
        <v>5232</v>
      </c>
      <c r="C46" s="41">
        <v>5537</v>
      </c>
      <c r="D46" s="42">
        <f t="shared" si="11"/>
        <v>5703</v>
      </c>
      <c r="E46" s="43">
        <f t="shared" si="12"/>
        <v>5906</v>
      </c>
      <c r="F46" s="43">
        <f t="shared" si="13"/>
        <v>6119</v>
      </c>
      <c r="G46" s="43">
        <f t="shared" si="14"/>
        <v>6241</v>
      </c>
      <c r="H46" s="48"/>
      <c r="I46" s="50"/>
      <c r="J46" s="44"/>
      <c r="K46" s="46"/>
      <c r="L46" s="47"/>
      <c r="M46" s="80"/>
      <c r="N46" s="80"/>
      <c r="O46" s="81">
        <v>25</v>
      </c>
      <c r="P46" s="75">
        <f t="shared" si="8"/>
        <v>6241</v>
      </c>
      <c r="Q46" s="57">
        <v>19</v>
      </c>
      <c r="R46" s="75">
        <f t="shared" si="9"/>
        <v>6241</v>
      </c>
      <c r="S46" s="77">
        <f t="shared" si="10"/>
        <v>6241</v>
      </c>
      <c r="T46" s="50">
        <v>9</v>
      </c>
      <c r="U46" s="72">
        <v>5295</v>
      </c>
      <c r="V46" s="45">
        <f t="shared" si="15"/>
        <v>6241</v>
      </c>
      <c r="W46" s="45">
        <f t="shared" si="16"/>
        <v>6241</v>
      </c>
      <c r="X46" s="52">
        <f t="shared" si="17"/>
        <v>74892</v>
      </c>
    </row>
    <row r="47" spans="1:24" ht="12" customHeight="1">
      <c r="A47" s="54"/>
      <c r="B47" s="40"/>
      <c r="C47" s="41">
        <v>5673</v>
      </c>
      <c r="D47" s="42">
        <f t="shared" si="11"/>
        <v>5843</v>
      </c>
      <c r="E47" s="43">
        <f t="shared" si="12"/>
        <v>6051</v>
      </c>
      <c r="F47" s="43">
        <f t="shared" si="13"/>
        <v>6269</v>
      </c>
      <c r="G47" s="43">
        <f t="shared" si="14"/>
        <v>6394</v>
      </c>
      <c r="H47" s="48"/>
      <c r="I47" s="50"/>
      <c r="J47" s="44"/>
      <c r="K47" s="46"/>
      <c r="L47" s="47"/>
      <c r="M47" s="80"/>
      <c r="N47" s="80"/>
      <c r="O47" s="81">
        <v>26</v>
      </c>
      <c r="P47" s="75">
        <f t="shared" si="8"/>
        <v>6394</v>
      </c>
      <c r="Q47" s="57">
        <v>20</v>
      </c>
      <c r="R47" s="75">
        <f t="shared" si="9"/>
        <v>6394</v>
      </c>
      <c r="S47" s="77">
        <f t="shared" si="10"/>
        <v>6394</v>
      </c>
      <c r="T47" s="82">
        <v>10</v>
      </c>
      <c r="U47" s="76">
        <v>5419</v>
      </c>
      <c r="V47" s="58">
        <f t="shared" si="15"/>
        <v>6394</v>
      </c>
      <c r="W47" s="77">
        <f t="shared" si="16"/>
        <v>6394</v>
      </c>
      <c r="X47" s="52">
        <f t="shared" si="17"/>
        <v>76728</v>
      </c>
    </row>
    <row r="48" spans="1:24" ht="12" customHeight="1">
      <c r="A48" s="54"/>
      <c r="B48" s="40"/>
      <c r="C48" s="41">
        <v>5809</v>
      </c>
      <c r="D48" s="42">
        <f t="shared" si="11"/>
        <v>5983</v>
      </c>
      <c r="E48" s="43">
        <f t="shared" si="12"/>
        <v>6196</v>
      </c>
      <c r="F48" s="43">
        <f t="shared" si="13"/>
        <v>6419</v>
      </c>
      <c r="G48" s="43">
        <f t="shared" si="14"/>
        <v>6547</v>
      </c>
      <c r="H48" s="48"/>
      <c r="I48" s="50"/>
      <c r="J48" s="44"/>
      <c r="K48" s="46"/>
      <c r="L48" s="47"/>
      <c r="M48" s="80"/>
      <c r="N48" s="80"/>
      <c r="O48" s="81">
        <v>27</v>
      </c>
      <c r="P48" s="75">
        <f t="shared" si="8"/>
        <v>6547</v>
      </c>
      <c r="Q48" s="57">
        <v>21</v>
      </c>
      <c r="R48" s="75">
        <f t="shared" si="9"/>
        <v>6547</v>
      </c>
      <c r="S48" s="77">
        <f t="shared" si="10"/>
        <v>6547</v>
      </c>
      <c r="T48" s="82">
        <v>11</v>
      </c>
      <c r="U48" s="76">
        <v>5547</v>
      </c>
      <c r="V48" s="58">
        <f t="shared" si="15"/>
        <v>6547</v>
      </c>
      <c r="W48" s="77">
        <f t="shared" si="16"/>
        <v>6547</v>
      </c>
      <c r="X48" s="52">
        <f t="shared" si="17"/>
        <v>78564</v>
      </c>
    </row>
    <row r="49" spans="1:24" ht="12" customHeight="1">
      <c r="A49" s="54"/>
      <c r="B49" s="40"/>
      <c r="C49" s="41">
        <v>5948</v>
      </c>
      <c r="D49" s="42">
        <f t="shared" si="11"/>
        <v>6126</v>
      </c>
      <c r="E49" s="43">
        <f t="shared" si="12"/>
        <v>6344</v>
      </c>
      <c r="F49" s="43">
        <f t="shared" si="13"/>
        <v>6572</v>
      </c>
      <c r="G49" s="43">
        <f t="shared" si="14"/>
        <v>6703</v>
      </c>
      <c r="H49" s="48"/>
      <c r="I49" s="50"/>
      <c r="J49" s="44"/>
      <c r="K49" s="46"/>
      <c r="L49" s="47"/>
      <c r="M49" s="80"/>
      <c r="N49" s="80"/>
      <c r="O49" s="81">
        <v>28</v>
      </c>
      <c r="P49" s="83">
        <f t="shared" si="8"/>
        <v>6703</v>
      </c>
      <c r="Q49" s="57">
        <v>22</v>
      </c>
      <c r="R49" s="83">
        <f t="shared" si="9"/>
        <v>6703</v>
      </c>
      <c r="S49" s="77">
        <f t="shared" si="10"/>
        <v>6703</v>
      </c>
      <c r="T49" s="82">
        <v>12</v>
      </c>
      <c r="U49" s="76">
        <v>5677</v>
      </c>
      <c r="V49" s="58">
        <f t="shared" si="15"/>
        <v>6703</v>
      </c>
      <c r="W49" s="77">
        <f t="shared" si="16"/>
        <v>6703</v>
      </c>
      <c r="X49" s="52">
        <f t="shared" si="17"/>
        <v>80436</v>
      </c>
    </row>
    <row r="50" spans="1:24" ht="12" customHeight="1">
      <c r="A50" s="54"/>
      <c r="B50" s="40"/>
      <c r="C50" s="41">
        <v>6088</v>
      </c>
      <c r="D50" s="42">
        <f t="shared" si="11"/>
        <v>6271</v>
      </c>
      <c r="E50" s="43">
        <f t="shared" si="12"/>
        <v>6494</v>
      </c>
      <c r="F50" s="43">
        <f t="shared" si="13"/>
        <v>6728</v>
      </c>
      <c r="G50" s="43">
        <f t="shared" si="14"/>
        <v>6863</v>
      </c>
      <c r="H50" s="48"/>
      <c r="I50" s="50"/>
      <c r="J50" s="44"/>
      <c r="K50" s="46"/>
      <c r="L50" s="47"/>
      <c r="M50" s="80"/>
      <c r="N50" s="80"/>
      <c r="O50" s="44"/>
      <c r="P50" s="44"/>
      <c r="Q50" s="57">
        <v>23</v>
      </c>
      <c r="R50" s="80"/>
      <c r="S50" s="77">
        <f t="shared" si="10"/>
        <v>6863</v>
      </c>
      <c r="T50" s="82">
        <v>13</v>
      </c>
      <c r="U50" s="76">
        <v>5811</v>
      </c>
      <c r="V50" s="58">
        <f t="shared" si="15"/>
        <v>6863</v>
      </c>
      <c r="W50" s="77">
        <f t="shared" si="16"/>
        <v>6863</v>
      </c>
      <c r="X50" s="52">
        <f t="shared" si="17"/>
        <v>82356</v>
      </c>
    </row>
    <row r="51" spans="1:24" ht="12" customHeight="1">
      <c r="A51" s="54"/>
      <c r="B51" s="40"/>
      <c r="C51" s="41">
        <v>6237</v>
      </c>
      <c r="D51" s="42">
        <f t="shared" si="11"/>
        <v>6424</v>
      </c>
      <c r="E51" s="43">
        <f t="shared" si="12"/>
        <v>6653</v>
      </c>
      <c r="F51" s="43">
        <f t="shared" si="13"/>
        <v>6893</v>
      </c>
      <c r="G51" s="43">
        <f t="shared" si="14"/>
        <v>7031</v>
      </c>
      <c r="H51" s="48"/>
      <c r="I51" s="50"/>
      <c r="J51" s="44"/>
      <c r="K51" s="46"/>
      <c r="L51" s="47"/>
      <c r="M51" s="44"/>
      <c r="N51" s="44"/>
      <c r="O51" s="44"/>
      <c r="P51" s="44"/>
      <c r="Q51" s="57">
        <v>24</v>
      </c>
      <c r="R51" s="80"/>
      <c r="S51" s="77">
        <f t="shared" si="10"/>
        <v>7031</v>
      </c>
      <c r="T51" s="82">
        <v>14</v>
      </c>
      <c r="U51" s="76">
        <v>5948</v>
      </c>
      <c r="V51" s="59">
        <f t="shared" si="15"/>
        <v>7031</v>
      </c>
      <c r="W51" s="77">
        <f t="shared" si="16"/>
        <v>7031</v>
      </c>
      <c r="X51" s="52">
        <f t="shared" si="17"/>
        <v>84372</v>
      </c>
    </row>
    <row r="52" spans="1:24" ht="12" customHeight="1">
      <c r="A52" s="54"/>
      <c r="B52" s="40"/>
      <c r="C52" s="41">
        <v>6383</v>
      </c>
      <c r="D52" s="42">
        <f t="shared" si="11"/>
        <v>6574</v>
      </c>
      <c r="E52" s="43">
        <f t="shared" si="12"/>
        <v>6808</v>
      </c>
      <c r="F52" s="43">
        <f t="shared" si="13"/>
        <v>7053</v>
      </c>
      <c r="G52" s="43">
        <f t="shared" si="14"/>
        <v>7194</v>
      </c>
      <c r="H52" s="48"/>
      <c r="I52" s="50"/>
      <c r="J52" s="44"/>
      <c r="K52" s="46"/>
      <c r="L52" s="47"/>
      <c r="M52" s="44"/>
      <c r="N52" s="44"/>
      <c r="O52" s="44"/>
      <c r="P52" s="44"/>
      <c r="Q52" s="57">
        <v>25</v>
      </c>
      <c r="R52" s="80"/>
      <c r="S52" s="77">
        <f t="shared" si="10"/>
        <v>7194</v>
      </c>
      <c r="T52" s="82">
        <v>15</v>
      </c>
      <c r="U52" s="84"/>
      <c r="V52" s="85"/>
      <c r="W52" s="77">
        <f t="shared" si="16"/>
        <v>7194</v>
      </c>
      <c r="X52" s="52">
        <f t="shared" si="17"/>
        <v>86328</v>
      </c>
    </row>
    <row r="53" spans="1:24" ht="12" customHeight="1">
      <c r="A53" s="54"/>
      <c r="B53" s="40"/>
      <c r="C53" s="41">
        <v>6534</v>
      </c>
      <c r="D53" s="42">
        <f t="shared" si="11"/>
        <v>6730</v>
      </c>
      <c r="E53" s="43">
        <f t="shared" si="12"/>
        <v>6970</v>
      </c>
      <c r="F53" s="43">
        <f t="shared" si="13"/>
        <v>7221</v>
      </c>
      <c r="G53" s="43">
        <f t="shared" si="14"/>
        <v>7365</v>
      </c>
      <c r="H53" s="706"/>
      <c r="I53" s="86"/>
      <c r="J53" s="86"/>
      <c r="K53" s="87"/>
      <c r="L53" s="86"/>
      <c r="M53" s="86"/>
      <c r="N53" s="44"/>
      <c r="O53" s="44"/>
      <c r="P53" s="44"/>
      <c r="Q53" s="57">
        <v>26</v>
      </c>
      <c r="R53" s="80"/>
      <c r="S53" s="88">
        <f t="shared" si="10"/>
        <v>7365</v>
      </c>
      <c r="T53" s="82">
        <v>16</v>
      </c>
      <c r="U53" s="84"/>
      <c r="V53" s="89"/>
      <c r="W53" s="77">
        <f t="shared" si="16"/>
        <v>7365</v>
      </c>
      <c r="X53" s="52">
        <f t="shared" si="17"/>
        <v>88380</v>
      </c>
    </row>
    <row r="54" spans="1:24" ht="12" customHeight="1">
      <c r="A54" s="54"/>
      <c r="B54" s="40"/>
      <c r="C54" s="41">
        <v>6690</v>
      </c>
      <c r="D54" s="42">
        <f t="shared" si="11"/>
        <v>6891</v>
      </c>
      <c r="E54" s="43">
        <f t="shared" si="12"/>
        <v>7136</v>
      </c>
      <c r="F54" s="43">
        <f t="shared" si="13"/>
        <v>7393</v>
      </c>
      <c r="G54" s="43">
        <f t="shared" si="14"/>
        <v>7541</v>
      </c>
      <c r="H54" s="48"/>
      <c r="I54" s="50"/>
      <c r="J54" s="44"/>
      <c r="K54" s="46"/>
      <c r="L54" s="47"/>
      <c r="M54" s="44"/>
      <c r="N54" s="44"/>
      <c r="O54" s="44"/>
      <c r="P54" s="44"/>
      <c r="Q54" s="44"/>
      <c r="R54" s="48"/>
      <c r="S54" s="47"/>
      <c r="T54" s="82">
        <v>17</v>
      </c>
      <c r="U54" s="84"/>
      <c r="V54" s="85"/>
      <c r="W54" s="77">
        <f t="shared" si="16"/>
        <v>7541</v>
      </c>
      <c r="X54" s="52">
        <f t="shared" si="17"/>
        <v>90492</v>
      </c>
    </row>
    <row r="55" spans="1:24" ht="12" customHeight="1">
      <c r="A55" s="54"/>
      <c r="B55" s="40"/>
      <c r="C55" s="41">
        <v>6848</v>
      </c>
      <c r="D55" s="42">
        <f t="shared" si="11"/>
        <v>7053</v>
      </c>
      <c r="E55" s="43">
        <f t="shared" si="12"/>
        <v>7304</v>
      </c>
      <c r="F55" s="43">
        <f t="shared" si="13"/>
        <v>7567</v>
      </c>
      <c r="G55" s="43">
        <f t="shared" si="14"/>
        <v>7718</v>
      </c>
      <c r="H55" s="706"/>
      <c r="I55" s="86"/>
      <c r="J55" s="86"/>
      <c r="K55" s="87"/>
      <c r="L55" s="86"/>
      <c r="M55" s="86"/>
      <c r="N55" s="86"/>
      <c r="O55" s="86"/>
      <c r="P55" s="86"/>
      <c r="Q55" s="86"/>
      <c r="R55" s="80"/>
      <c r="S55" s="91"/>
      <c r="T55" s="82">
        <v>18</v>
      </c>
      <c r="U55" s="84"/>
      <c r="V55" s="85"/>
      <c r="W55" s="88">
        <f t="shared" si="16"/>
        <v>7718</v>
      </c>
      <c r="X55" s="52">
        <f t="shared" si="17"/>
        <v>92616</v>
      </c>
    </row>
    <row r="56" spans="1:24" s="102" customFormat="1" ht="12" customHeight="1">
      <c r="A56" s="92"/>
      <c r="B56" s="93" t="s">
        <v>54</v>
      </c>
      <c r="C56" s="94"/>
      <c r="D56" s="95"/>
      <c r="E56" s="96"/>
      <c r="F56" s="96"/>
      <c r="G56" s="96"/>
      <c r="H56" s="817" t="s">
        <v>75</v>
      </c>
      <c r="I56" s="95"/>
      <c r="J56" s="97"/>
      <c r="K56" s="93"/>
      <c r="L56" s="98"/>
      <c r="M56" s="97"/>
      <c r="N56" s="97"/>
      <c r="O56" s="97"/>
      <c r="P56" s="97"/>
      <c r="Q56" s="97"/>
      <c r="R56" s="99"/>
      <c r="S56" s="98"/>
      <c r="T56" s="95"/>
      <c r="U56" s="100"/>
      <c r="V56" s="98"/>
      <c r="W56" s="98"/>
      <c r="X56" s="101"/>
    </row>
    <row r="57" spans="1:24" ht="12" customHeight="1">
      <c r="C57" s="103"/>
    </row>
    <row r="58" spans="1:24" ht="12" customHeight="1">
      <c r="C58" s="103"/>
    </row>
    <row r="59" spans="1:24" ht="12" customHeight="1">
      <c r="C59" s="103"/>
    </row>
    <row r="60" spans="1:24" ht="12" customHeight="1">
      <c r="C60" s="103"/>
    </row>
    <row r="61" spans="1:24" ht="12" customHeight="1">
      <c r="C61" s="103"/>
    </row>
    <row r="62" spans="1:24" ht="12" customHeight="1">
      <c r="C62" s="103"/>
    </row>
    <row r="63" spans="1:24" ht="12" customHeight="1">
      <c r="C63" s="103"/>
    </row>
  </sheetData>
  <mergeCells count="2">
    <mergeCell ref="N1:P1"/>
    <mergeCell ref="R1:S1"/>
  </mergeCells>
  <phoneticPr fontId="3" type="noConversion"/>
  <printOptions horizontalCentered="1" verticalCentered="1" gridLines="1" gridLinesSet="0"/>
  <pageMargins left="0.25" right="0.196850393700787" top="1.06" bottom="0.53" header="0.25" footer="0.23"/>
  <pageSetup orientation="portrait" horizontalDpi="4294967292" r:id="rId1"/>
  <headerFooter alignWithMargins="0">
    <oddHeader xml:space="preserve">&amp;L
&amp;C&amp;"Times New Roman,Bold"&amp;11CSU Salary Schedule
ACADEMIC YEAR FACULTY
Effective April 1, 2002
&amp;9(Class Codes 2358, 2360, 2375, 2378, 2381, 2384, 2399, 2919)&amp;R&amp;"Times New Roman,Bold"&amp;11 4-1-02
2.0% GSI
2.65% SSI &amp;9(6/30/02)&amp;11
</oddHeader>
    <oddFooter>&amp;L&amp;"Times New Roman,Bold"fa:cks:&amp;F&amp;R&amp;"Times New Roman,Bold"&amp;D</oddFooter>
  </headerFooter>
  <rowBreaks count="1" manualBreakCount="1">
    <brk id="5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H1" workbookViewId="0">
      <selection activeCell="I6" sqref="I6"/>
    </sheetView>
  </sheetViews>
  <sheetFormatPr defaultColWidth="9" defaultRowHeight="12" customHeight="1"/>
  <cols>
    <col min="1" max="1" width="7.85546875" style="892" hidden="1" customWidth="1"/>
    <col min="2" max="7" width="10.7109375" style="892" hidden="1" customWidth="1"/>
    <col min="8" max="8" width="3.7109375" style="893" customWidth="1"/>
    <col min="9" max="9" width="8.85546875" style="893" bestFit="1" customWidth="1"/>
    <col min="10" max="10" width="3" style="894" bestFit="1" customWidth="1"/>
    <col min="11" max="11" width="9.28515625" style="895" bestFit="1" customWidth="1"/>
    <col min="12" max="12" width="3" style="893" bestFit="1" customWidth="1"/>
    <col min="13" max="13" width="9.7109375" style="894" bestFit="1" customWidth="1"/>
    <col min="14" max="14" width="3" style="893" bestFit="1" customWidth="1"/>
    <col min="15" max="15" width="9.28515625" style="893" bestFit="1" customWidth="1"/>
    <col min="16" max="16" width="3" style="893" bestFit="1" customWidth="1"/>
    <col min="17" max="17" width="7.5703125" style="893" bestFit="1" customWidth="1"/>
    <col min="18" max="18" width="9.140625" style="893" bestFit="1" customWidth="1"/>
    <col min="19" max="19" width="3" style="893" bestFit="1" customWidth="1"/>
    <col min="20" max="20" width="10" style="893" bestFit="1" customWidth="1"/>
    <col min="21" max="21" width="9.140625" style="896" bestFit="1" customWidth="1"/>
    <col min="22" max="22" width="10.140625" style="893" customWidth="1"/>
    <col min="23" max="16384" width="9" style="852"/>
  </cols>
  <sheetData>
    <row r="1" spans="1:22" s="828" customFormat="1" ht="12" customHeight="1">
      <c r="A1" s="818"/>
      <c r="B1" s="819"/>
      <c r="C1" s="819"/>
      <c r="D1" s="819"/>
      <c r="E1" s="819"/>
      <c r="F1" s="819"/>
      <c r="G1" s="819"/>
      <c r="H1" s="820"/>
      <c r="I1" s="821" t="s">
        <v>0</v>
      </c>
      <c r="J1" s="822"/>
      <c r="K1" s="823" t="s">
        <v>1</v>
      </c>
      <c r="L1" s="819"/>
      <c r="M1" s="824" t="s">
        <v>2</v>
      </c>
      <c r="N1" s="825"/>
      <c r="O1" s="826"/>
      <c r="P1" s="819" t="s">
        <v>3</v>
      </c>
      <c r="Q1" s="825" t="s">
        <v>4</v>
      </c>
      <c r="R1" s="825"/>
      <c r="S1" s="827"/>
      <c r="T1" s="825" t="s">
        <v>5</v>
      </c>
      <c r="U1" s="825"/>
      <c r="V1" s="820"/>
    </row>
    <row r="2" spans="1:22" s="834" customFormat="1" ht="12" customHeight="1">
      <c r="A2" s="829" t="s">
        <v>6</v>
      </c>
      <c r="B2" s="830" t="s">
        <v>7</v>
      </c>
      <c r="C2" s="830"/>
      <c r="D2" s="830"/>
      <c r="E2" s="830"/>
      <c r="F2" s="830"/>
      <c r="G2" s="830"/>
      <c r="H2" s="830" t="s">
        <v>8</v>
      </c>
      <c r="I2" s="830" t="s">
        <v>9</v>
      </c>
      <c r="J2" s="831"/>
      <c r="K2" s="831" t="s">
        <v>10</v>
      </c>
      <c r="L2" s="830"/>
      <c r="M2" s="831"/>
      <c r="N2" s="830"/>
      <c r="O2" s="830" t="s">
        <v>11</v>
      </c>
      <c r="P2" s="830"/>
      <c r="Q2" s="830"/>
      <c r="R2" s="830" t="s">
        <v>12</v>
      </c>
      <c r="S2" s="832"/>
      <c r="T2" s="830" t="s">
        <v>3</v>
      </c>
      <c r="U2" s="830" t="s">
        <v>13</v>
      </c>
      <c r="V2" s="833"/>
    </row>
    <row r="3" spans="1:22" s="834" customFormat="1" ht="12" customHeight="1">
      <c r="A3" s="829" t="s">
        <v>14</v>
      </c>
      <c r="B3" s="830" t="s">
        <v>14</v>
      </c>
      <c r="C3" s="830"/>
      <c r="D3" s="830"/>
      <c r="E3" s="830"/>
      <c r="F3" s="830"/>
      <c r="G3" s="830"/>
      <c r="H3" s="832" t="s">
        <v>15</v>
      </c>
      <c r="I3" s="830"/>
      <c r="J3" s="835"/>
      <c r="K3" s="831" t="s">
        <v>16</v>
      </c>
      <c r="L3" s="830"/>
      <c r="M3" s="831"/>
      <c r="N3" s="833"/>
      <c r="O3" s="833" t="s">
        <v>17</v>
      </c>
      <c r="P3" s="833"/>
      <c r="Q3" s="830" t="s">
        <v>3</v>
      </c>
      <c r="R3" s="830" t="s">
        <v>18</v>
      </c>
      <c r="S3" s="832"/>
      <c r="T3" s="830" t="s">
        <v>3</v>
      </c>
      <c r="U3" s="830" t="s">
        <v>19</v>
      </c>
      <c r="V3" s="830" t="s">
        <v>3</v>
      </c>
    </row>
    <row r="4" spans="1:22" s="834" customFormat="1" ht="12" customHeight="1">
      <c r="A4" s="829" t="s">
        <v>20</v>
      </c>
      <c r="B4" s="830" t="s">
        <v>67</v>
      </c>
      <c r="C4" s="836">
        <v>35612</v>
      </c>
      <c r="D4" s="836">
        <v>36039</v>
      </c>
      <c r="E4" s="836">
        <v>36342</v>
      </c>
      <c r="F4" s="836">
        <v>36708</v>
      </c>
      <c r="G4" s="836">
        <v>37347</v>
      </c>
      <c r="H4" s="832" t="s">
        <v>22</v>
      </c>
      <c r="I4" s="830"/>
      <c r="J4" s="835"/>
      <c r="K4" s="831" t="s">
        <v>23</v>
      </c>
      <c r="L4" s="830"/>
      <c r="M4" s="831" t="s">
        <v>58</v>
      </c>
      <c r="N4" s="832"/>
      <c r="O4" s="830"/>
      <c r="P4" s="833"/>
      <c r="Q4" s="830" t="s">
        <v>25</v>
      </c>
      <c r="R4" s="830"/>
      <c r="S4" s="832"/>
      <c r="T4" s="830" t="s">
        <v>26</v>
      </c>
      <c r="U4" s="832"/>
      <c r="V4" s="832" t="s">
        <v>27</v>
      </c>
    </row>
    <row r="5" spans="1:22" s="845" customFormat="1" ht="12" customHeight="1" thickBot="1">
      <c r="A5" s="837">
        <v>34881</v>
      </c>
      <c r="B5" s="838">
        <v>34881</v>
      </c>
      <c r="C5" s="839">
        <v>2.2100000000000002E-2</v>
      </c>
      <c r="D5" s="840">
        <v>0.03</v>
      </c>
      <c r="E5" s="840">
        <v>3.56E-2</v>
      </c>
      <c r="F5" s="840">
        <v>3.5999999999999997E-2</v>
      </c>
      <c r="G5" s="840">
        <v>0.02</v>
      </c>
      <c r="H5" s="841" t="s">
        <v>28</v>
      </c>
      <c r="I5" s="842" t="s">
        <v>29</v>
      </c>
      <c r="J5" s="843"/>
      <c r="K5" s="844" t="s">
        <v>30</v>
      </c>
      <c r="L5" s="841"/>
      <c r="M5" s="844"/>
      <c r="N5" s="842"/>
      <c r="O5" s="842" t="s">
        <v>31</v>
      </c>
      <c r="P5" s="841"/>
      <c r="Q5" s="842"/>
      <c r="R5" s="842" t="s">
        <v>32</v>
      </c>
      <c r="S5" s="841"/>
      <c r="T5" s="842" t="s">
        <v>3</v>
      </c>
      <c r="U5" s="842" t="s">
        <v>33</v>
      </c>
      <c r="V5" s="841" t="s">
        <v>7</v>
      </c>
    </row>
    <row r="6" spans="1:22" ht="12" customHeight="1">
      <c r="A6" s="846" t="s">
        <v>34</v>
      </c>
      <c r="B6" s="847">
        <v>2390</v>
      </c>
      <c r="C6" s="847">
        <v>2530</v>
      </c>
      <c r="D6" s="847">
        <f t="shared" ref="D6:D37" si="0">ROUND(C6*1.03,0)</f>
        <v>2606</v>
      </c>
      <c r="E6" s="847">
        <f t="shared" ref="E6:E37" si="1">ROUND(1.0356*D6,0)</f>
        <v>2699</v>
      </c>
      <c r="F6" s="847">
        <f t="shared" ref="F6:F37" si="2">ROUND(1.036*E6,0)</f>
        <v>2796</v>
      </c>
      <c r="G6" s="847">
        <f t="shared" ref="G6:G37" si="3">ROUND(1.02*F6,0)</f>
        <v>2852</v>
      </c>
      <c r="H6" s="848">
        <v>1</v>
      </c>
      <c r="I6" s="849">
        <f t="shared" ref="I6:I13" si="4">G6</f>
        <v>2852</v>
      </c>
      <c r="J6" s="850"/>
      <c r="K6" s="850"/>
      <c r="L6" s="848"/>
      <c r="M6" s="850"/>
      <c r="N6" s="848"/>
      <c r="O6" s="848"/>
      <c r="P6" s="848"/>
      <c r="Q6" s="848"/>
      <c r="R6" s="848"/>
      <c r="S6" s="848"/>
      <c r="T6" s="851"/>
      <c r="U6" s="851"/>
      <c r="V6" s="851">
        <f t="shared" ref="V6:V37" si="5">12*G6</f>
        <v>34224</v>
      </c>
    </row>
    <row r="7" spans="1:22" ht="12" customHeight="1">
      <c r="A7" s="853"/>
      <c r="B7" s="847"/>
      <c r="C7" s="847">
        <v>2585</v>
      </c>
      <c r="D7" s="847">
        <f t="shared" si="0"/>
        <v>2663</v>
      </c>
      <c r="E7" s="847">
        <f t="shared" si="1"/>
        <v>2758</v>
      </c>
      <c r="F7" s="847">
        <f t="shared" si="2"/>
        <v>2857</v>
      </c>
      <c r="G7" s="847">
        <f t="shared" si="3"/>
        <v>2914</v>
      </c>
      <c r="H7" s="848">
        <v>2</v>
      </c>
      <c r="I7" s="854">
        <f t="shared" si="4"/>
        <v>2914</v>
      </c>
      <c r="J7" s="850"/>
      <c r="K7" s="850"/>
      <c r="L7" s="848"/>
      <c r="M7" s="850"/>
      <c r="N7" s="848"/>
      <c r="O7" s="848"/>
      <c r="P7" s="848"/>
      <c r="Q7" s="848"/>
      <c r="R7" s="848"/>
      <c r="S7" s="848"/>
      <c r="T7" s="851"/>
      <c r="U7" s="851"/>
      <c r="V7" s="851">
        <f t="shared" si="5"/>
        <v>34968</v>
      </c>
    </row>
    <row r="8" spans="1:22" ht="12" customHeight="1">
      <c r="A8" s="846" t="s">
        <v>35</v>
      </c>
      <c r="B8" s="847">
        <v>2495</v>
      </c>
      <c r="C8" s="847">
        <v>2640</v>
      </c>
      <c r="D8" s="847">
        <f t="shared" si="0"/>
        <v>2719</v>
      </c>
      <c r="E8" s="847">
        <f t="shared" si="1"/>
        <v>2816</v>
      </c>
      <c r="F8" s="847">
        <f t="shared" si="2"/>
        <v>2917</v>
      </c>
      <c r="G8" s="847">
        <f t="shared" si="3"/>
        <v>2975</v>
      </c>
      <c r="H8" s="848">
        <v>3</v>
      </c>
      <c r="I8" s="854">
        <f t="shared" si="4"/>
        <v>2975</v>
      </c>
      <c r="J8" s="850"/>
      <c r="K8" s="850"/>
      <c r="L8" s="848"/>
      <c r="M8" s="850"/>
      <c r="N8" s="848"/>
      <c r="O8" s="848"/>
      <c r="P8" s="848"/>
      <c r="Q8" s="848"/>
      <c r="R8" s="848"/>
      <c r="S8" s="848"/>
      <c r="T8" s="851"/>
      <c r="U8" s="851"/>
      <c r="V8" s="851">
        <f t="shared" si="5"/>
        <v>35700</v>
      </c>
    </row>
    <row r="9" spans="1:22" ht="12" customHeight="1">
      <c r="A9" s="853"/>
      <c r="B9" s="847"/>
      <c r="C9" s="847">
        <v>2699</v>
      </c>
      <c r="D9" s="847">
        <f t="shared" si="0"/>
        <v>2780</v>
      </c>
      <c r="E9" s="847">
        <f t="shared" si="1"/>
        <v>2879</v>
      </c>
      <c r="F9" s="847">
        <f t="shared" si="2"/>
        <v>2983</v>
      </c>
      <c r="G9" s="847">
        <f t="shared" si="3"/>
        <v>3043</v>
      </c>
      <c r="H9" s="848">
        <v>4</v>
      </c>
      <c r="I9" s="854">
        <f t="shared" si="4"/>
        <v>3043</v>
      </c>
      <c r="J9" s="850"/>
      <c r="K9" s="850"/>
      <c r="L9" s="848"/>
      <c r="M9" s="850"/>
      <c r="N9" s="848"/>
      <c r="O9" s="848"/>
      <c r="P9" s="848"/>
      <c r="Q9" s="848"/>
      <c r="R9" s="848"/>
      <c r="S9" s="848"/>
      <c r="T9" s="851"/>
      <c r="U9" s="851"/>
      <c r="V9" s="851">
        <f t="shared" si="5"/>
        <v>36516</v>
      </c>
    </row>
    <row r="10" spans="1:22" ht="12" customHeight="1">
      <c r="A10" s="846" t="s">
        <v>36</v>
      </c>
      <c r="B10" s="847">
        <v>2605</v>
      </c>
      <c r="C10" s="847">
        <v>2757</v>
      </c>
      <c r="D10" s="847">
        <f t="shared" si="0"/>
        <v>2840</v>
      </c>
      <c r="E10" s="847">
        <f t="shared" si="1"/>
        <v>2941</v>
      </c>
      <c r="F10" s="847">
        <f t="shared" si="2"/>
        <v>3047</v>
      </c>
      <c r="G10" s="847">
        <f t="shared" si="3"/>
        <v>3108</v>
      </c>
      <c r="H10" s="848">
        <v>5</v>
      </c>
      <c r="I10" s="849">
        <f t="shared" si="4"/>
        <v>3108</v>
      </c>
      <c r="J10" s="850"/>
      <c r="K10" s="850"/>
      <c r="L10" s="848"/>
      <c r="M10" s="850"/>
      <c r="N10" s="848"/>
      <c r="O10" s="848"/>
      <c r="P10" s="848"/>
      <c r="Q10" s="848"/>
      <c r="R10" s="848"/>
      <c r="S10" s="848"/>
      <c r="T10" s="851"/>
      <c r="U10" s="851"/>
      <c r="V10" s="851">
        <f t="shared" si="5"/>
        <v>37296</v>
      </c>
    </row>
    <row r="11" spans="1:22" ht="12" customHeight="1">
      <c r="A11" s="846"/>
      <c r="B11" s="847"/>
      <c r="C11" s="847">
        <v>2821</v>
      </c>
      <c r="D11" s="847">
        <f t="shared" si="0"/>
        <v>2906</v>
      </c>
      <c r="E11" s="847">
        <f t="shared" si="1"/>
        <v>3009</v>
      </c>
      <c r="F11" s="847">
        <f t="shared" si="2"/>
        <v>3117</v>
      </c>
      <c r="G11" s="847">
        <f t="shared" si="3"/>
        <v>3179</v>
      </c>
      <c r="H11" s="855">
        <v>6</v>
      </c>
      <c r="I11" s="856">
        <f t="shared" si="4"/>
        <v>3179</v>
      </c>
      <c r="J11" s="850"/>
      <c r="K11" s="850"/>
      <c r="L11" s="848"/>
      <c r="M11" s="850"/>
      <c r="N11" s="848"/>
      <c r="O11" s="848"/>
      <c r="P11" s="848"/>
      <c r="Q11" s="848"/>
      <c r="R11" s="848"/>
      <c r="S11" s="848"/>
      <c r="T11" s="851"/>
      <c r="U11" s="851"/>
      <c r="V11" s="851">
        <f t="shared" si="5"/>
        <v>38148</v>
      </c>
    </row>
    <row r="12" spans="1:22" ht="12" customHeight="1">
      <c r="A12" s="846"/>
      <c r="B12" s="847"/>
      <c r="C12" s="847">
        <v>2885</v>
      </c>
      <c r="D12" s="847">
        <f t="shared" si="0"/>
        <v>2972</v>
      </c>
      <c r="E12" s="847">
        <f t="shared" si="1"/>
        <v>3078</v>
      </c>
      <c r="F12" s="847">
        <f t="shared" si="2"/>
        <v>3189</v>
      </c>
      <c r="G12" s="847">
        <f t="shared" si="3"/>
        <v>3253</v>
      </c>
      <c r="H12" s="855">
        <v>7</v>
      </c>
      <c r="I12" s="856">
        <f t="shared" si="4"/>
        <v>3253</v>
      </c>
      <c r="J12" s="850"/>
      <c r="K12" s="850"/>
      <c r="L12" s="848"/>
      <c r="M12" s="850"/>
      <c r="N12" s="848"/>
      <c r="O12" s="848"/>
      <c r="P12" s="848"/>
      <c r="Q12" s="848"/>
      <c r="R12" s="848"/>
      <c r="S12" s="848"/>
      <c r="T12" s="851"/>
      <c r="U12" s="851"/>
      <c r="V12" s="851">
        <f t="shared" si="5"/>
        <v>39036</v>
      </c>
    </row>
    <row r="13" spans="1:22" ht="12" customHeight="1">
      <c r="A13" s="846"/>
      <c r="B13" s="847"/>
      <c r="C13" s="847">
        <v>2952</v>
      </c>
      <c r="D13" s="847">
        <f t="shared" si="0"/>
        <v>3041</v>
      </c>
      <c r="E13" s="847">
        <f t="shared" si="1"/>
        <v>3149</v>
      </c>
      <c r="F13" s="847">
        <f t="shared" si="2"/>
        <v>3262</v>
      </c>
      <c r="G13" s="847">
        <f t="shared" si="3"/>
        <v>3327</v>
      </c>
      <c r="H13" s="855">
        <v>8</v>
      </c>
      <c r="I13" s="857">
        <f t="shared" si="4"/>
        <v>3327</v>
      </c>
      <c r="J13" s="850"/>
      <c r="K13" s="850"/>
      <c r="L13" s="848"/>
      <c r="M13" s="850"/>
      <c r="N13" s="848"/>
      <c r="O13" s="848"/>
      <c r="P13" s="848"/>
      <c r="Q13" s="848"/>
      <c r="R13" s="848"/>
      <c r="S13" s="848"/>
      <c r="T13" s="851"/>
      <c r="U13" s="851"/>
      <c r="V13" s="851">
        <f t="shared" si="5"/>
        <v>39924</v>
      </c>
    </row>
    <row r="14" spans="1:22" ht="12" customHeight="1">
      <c r="A14" s="846" t="s">
        <v>37</v>
      </c>
      <c r="B14" s="847">
        <v>2853</v>
      </c>
      <c r="C14" s="847">
        <v>3019</v>
      </c>
      <c r="D14" s="847">
        <f t="shared" si="0"/>
        <v>3110</v>
      </c>
      <c r="E14" s="847">
        <f t="shared" si="1"/>
        <v>3221</v>
      </c>
      <c r="F14" s="847">
        <f t="shared" si="2"/>
        <v>3337</v>
      </c>
      <c r="G14" s="847">
        <f t="shared" si="3"/>
        <v>3404</v>
      </c>
      <c r="H14" s="848"/>
      <c r="I14" s="848"/>
      <c r="J14" s="850">
        <v>1</v>
      </c>
      <c r="K14" s="777">
        <f t="shared" ref="K14:K27" si="6">G14</f>
        <v>3404</v>
      </c>
      <c r="L14" s="848"/>
      <c r="M14" s="850"/>
      <c r="N14" s="848"/>
      <c r="O14" s="848"/>
      <c r="P14" s="848"/>
      <c r="Q14" s="848"/>
      <c r="R14" s="848"/>
      <c r="S14" s="848"/>
      <c r="T14" s="851"/>
      <c r="U14" s="851"/>
      <c r="V14" s="851">
        <f t="shared" si="5"/>
        <v>40848</v>
      </c>
    </row>
    <row r="15" spans="1:22" ht="12" customHeight="1">
      <c r="A15" s="853"/>
      <c r="B15" s="847"/>
      <c r="C15" s="847">
        <v>3091</v>
      </c>
      <c r="D15" s="847">
        <f t="shared" si="0"/>
        <v>3184</v>
      </c>
      <c r="E15" s="847">
        <f t="shared" si="1"/>
        <v>3297</v>
      </c>
      <c r="F15" s="847">
        <f t="shared" si="2"/>
        <v>3416</v>
      </c>
      <c r="G15" s="847">
        <f t="shared" si="3"/>
        <v>3484</v>
      </c>
      <c r="H15" s="848"/>
      <c r="I15" s="848"/>
      <c r="J15" s="850">
        <v>2</v>
      </c>
      <c r="K15" s="858">
        <f t="shared" si="6"/>
        <v>3484</v>
      </c>
      <c r="L15" s="848"/>
      <c r="M15" s="850"/>
      <c r="N15" s="848"/>
      <c r="O15" s="848"/>
      <c r="P15" s="848"/>
      <c r="Q15" s="848"/>
      <c r="R15" s="848"/>
      <c r="S15" s="848"/>
      <c r="T15" s="851"/>
      <c r="U15" s="851"/>
      <c r="V15" s="851">
        <f t="shared" si="5"/>
        <v>41808</v>
      </c>
    </row>
    <row r="16" spans="1:22" ht="12" customHeight="1">
      <c r="A16" s="846" t="s">
        <v>38</v>
      </c>
      <c r="B16" s="847">
        <v>2989</v>
      </c>
      <c r="C16" s="847">
        <v>3163</v>
      </c>
      <c r="D16" s="847">
        <f t="shared" si="0"/>
        <v>3258</v>
      </c>
      <c r="E16" s="847">
        <f t="shared" si="1"/>
        <v>3374</v>
      </c>
      <c r="F16" s="847">
        <f t="shared" si="2"/>
        <v>3495</v>
      </c>
      <c r="G16" s="847">
        <f t="shared" si="3"/>
        <v>3565</v>
      </c>
      <c r="H16" s="848"/>
      <c r="I16" s="848"/>
      <c r="J16" s="850">
        <v>3</v>
      </c>
      <c r="K16" s="858">
        <f t="shared" si="6"/>
        <v>3565</v>
      </c>
      <c r="L16" s="848"/>
      <c r="M16" s="850"/>
      <c r="N16" s="848"/>
      <c r="O16" s="848"/>
      <c r="P16" s="848"/>
      <c r="Q16" s="848"/>
      <c r="R16" s="848"/>
      <c r="S16" s="848"/>
      <c r="T16" s="851"/>
      <c r="U16" s="851"/>
      <c r="V16" s="851">
        <f t="shared" si="5"/>
        <v>42780</v>
      </c>
    </row>
    <row r="17" spans="1:22" ht="12" customHeight="1">
      <c r="A17" s="853"/>
      <c r="B17" s="847"/>
      <c r="C17" s="847">
        <v>3239</v>
      </c>
      <c r="D17" s="847">
        <f t="shared" si="0"/>
        <v>3336</v>
      </c>
      <c r="E17" s="847">
        <f t="shared" si="1"/>
        <v>3455</v>
      </c>
      <c r="F17" s="847">
        <f t="shared" si="2"/>
        <v>3579</v>
      </c>
      <c r="G17" s="847">
        <f t="shared" si="3"/>
        <v>3651</v>
      </c>
      <c r="H17" s="848"/>
      <c r="I17" s="848"/>
      <c r="J17" s="850">
        <v>4</v>
      </c>
      <c r="K17" s="858">
        <f t="shared" si="6"/>
        <v>3651</v>
      </c>
      <c r="L17" s="848"/>
      <c r="M17" s="859"/>
      <c r="N17" s="848"/>
      <c r="O17" s="848"/>
      <c r="P17" s="848"/>
      <c r="Q17" s="848"/>
      <c r="R17" s="848"/>
      <c r="S17" s="848"/>
      <c r="T17" s="851"/>
      <c r="U17" s="851"/>
      <c r="V17" s="851">
        <f t="shared" si="5"/>
        <v>43812</v>
      </c>
    </row>
    <row r="18" spans="1:22" ht="12" customHeight="1">
      <c r="A18" s="846" t="s">
        <v>39</v>
      </c>
      <c r="B18" s="847">
        <v>3130</v>
      </c>
      <c r="C18" s="847">
        <v>3313</v>
      </c>
      <c r="D18" s="847">
        <f t="shared" si="0"/>
        <v>3412</v>
      </c>
      <c r="E18" s="847">
        <f t="shared" si="1"/>
        <v>3533</v>
      </c>
      <c r="F18" s="847">
        <f t="shared" si="2"/>
        <v>3660</v>
      </c>
      <c r="G18" s="847">
        <f t="shared" si="3"/>
        <v>3733</v>
      </c>
      <c r="H18" s="848"/>
      <c r="I18" s="848"/>
      <c r="J18" s="850">
        <v>5</v>
      </c>
      <c r="K18" s="858">
        <f t="shared" si="6"/>
        <v>3733</v>
      </c>
      <c r="L18" s="860">
        <v>1</v>
      </c>
      <c r="M18" s="861">
        <f t="shared" ref="M18:M45" si="7">G18</f>
        <v>3733</v>
      </c>
      <c r="N18" s="848"/>
      <c r="O18" s="848"/>
      <c r="P18" s="848"/>
      <c r="Q18" s="848"/>
      <c r="R18" s="848"/>
      <c r="S18" s="848"/>
      <c r="T18" s="851"/>
      <c r="U18" s="851"/>
      <c r="V18" s="851">
        <f t="shared" si="5"/>
        <v>44796</v>
      </c>
    </row>
    <row r="19" spans="1:22" ht="12" customHeight="1">
      <c r="A19" s="853"/>
      <c r="B19" s="847"/>
      <c r="C19" s="847">
        <v>3391</v>
      </c>
      <c r="D19" s="847">
        <f t="shared" si="0"/>
        <v>3493</v>
      </c>
      <c r="E19" s="847">
        <f t="shared" si="1"/>
        <v>3617</v>
      </c>
      <c r="F19" s="847">
        <f t="shared" si="2"/>
        <v>3747</v>
      </c>
      <c r="G19" s="847">
        <f t="shared" si="3"/>
        <v>3822</v>
      </c>
      <c r="H19" s="848"/>
      <c r="I19" s="848"/>
      <c r="J19" s="850">
        <v>6</v>
      </c>
      <c r="K19" s="858">
        <f t="shared" si="6"/>
        <v>3822</v>
      </c>
      <c r="L19" s="860">
        <v>2</v>
      </c>
      <c r="M19" s="862">
        <f t="shared" si="7"/>
        <v>3822</v>
      </c>
      <c r="N19" s="848"/>
      <c r="O19" s="848"/>
      <c r="P19" s="848"/>
      <c r="Q19" s="848"/>
      <c r="R19" s="848"/>
      <c r="S19" s="848"/>
      <c r="T19" s="851"/>
      <c r="U19" s="851"/>
      <c r="V19" s="851">
        <f t="shared" si="5"/>
        <v>45864</v>
      </c>
    </row>
    <row r="20" spans="1:22" ht="12" customHeight="1">
      <c r="A20" s="846" t="s">
        <v>40</v>
      </c>
      <c r="B20" s="847">
        <v>3280</v>
      </c>
      <c r="C20" s="847">
        <v>3471</v>
      </c>
      <c r="D20" s="847">
        <f t="shared" si="0"/>
        <v>3575</v>
      </c>
      <c r="E20" s="847">
        <f t="shared" si="1"/>
        <v>3702</v>
      </c>
      <c r="F20" s="847">
        <f t="shared" si="2"/>
        <v>3835</v>
      </c>
      <c r="G20" s="847">
        <f t="shared" si="3"/>
        <v>3912</v>
      </c>
      <c r="H20" s="848"/>
      <c r="I20" s="848"/>
      <c r="J20" s="850">
        <v>7</v>
      </c>
      <c r="K20" s="858">
        <f t="shared" si="6"/>
        <v>3912</v>
      </c>
      <c r="L20" s="860">
        <v>3</v>
      </c>
      <c r="M20" s="862">
        <f t="shared" si="7"/>
        <v>3912</v>
      </c>
      <c r="N20" s="848"/>
      <c r="O20" s="848"/>
      <c r="P20" s="848"/>
      <c r="Q20" s="848"/>
      <c r="R20" s="848"/>
      <c r="S20" s="848"/>
      <c r="T20" s="851"/>
      <c r="U20" s="851"/>
      <c r="V20" s="851">
        <f t="shared" si="5"/>
        <v>46944</v>
      </c>
    </row>
    <row r="21" spans="1:22" ht="12" customHeight="1">
      <c r="A21" s="853"/>
      <c r="B21" s="847"/>
      <c r="C21" s="847">
        <v>3551</v>
      </c>
      <c r="D21" s="847">
        <f t="shared" si="0"/>
        <v>3658</v>
      </c>
      <c r="E21" s="847">
        <f t="shared" si="1"/>
        <v>3788</v>
      </c>
      <c r="F21" s="847">
        <f t="shared" si="2"/>
        <v>3924</v>
      </c>
      <c r="G21" s="847">
        <f t="shared" si="3"/>
        <v>4002</v>
      </c>
      <c r="H21" s="848"/>
      <c r="I21" s="848"/>
      <c r="J21" s="850">
        <v>8</v>
      </c>
      <c r="K21" s="858">
        <f t="shared" si="6"/>
        <v>4002</v>
      </c>
      <c r="L21" s="860">
        <v>4</v>
      </c>
      <c r="M21" s="862">
        <f t="shared" si="7"/>
        <v>4002</v>
      </c>
      <c r="N21" s="848"/>
      <c r="O21" s="848"/>
      <c r="P21" s="848"/>
      <c r="Q21" s="848"/>
      <c r="R21" s="848"/>
      <c r="S21" s="848"/>
      <c r="T21" s="851"/>
      <c r="U21" s="851"/>
      <c r="V21" s="851">
        <f t="shared" si="5"/>
        <v>48024</v>
      </c>
    </row>
    <row r="22" spans="1:22" ht="12" customHeight="1">
      <c r="A22" s="846" t="s">
        <v>41</v>
      </c>
      <c r="B22" s="847">
        <v>3432</v>
      </c>
      <c r="C22" s="847">
        <v>3632</v>
      </c>
      <c r="D22" s="847">
        <f t="shared" si="0"/>
        <v>3741</v>
      </c>
      <c r="E22" s="847">
        <f t="shared" si="1"/>
        <v>3874</v>
      </c>
      <c r="F22" s="847">
        <f t="shared" si="2"/>
        <v>4013</v>
      </c>
      <c r="G22" s="847">
        <f t="shared" si="3"/>
        <v>4093</v>
      </c>
      <c r="H22" s="848"/>
      <c r="I22" s="848"/>
      <c r="J22" s="850">
        <v>9</v>
      </c>
      <c r="K22" s="777">
        <f t="shared" si="6"/>
        <v>4093</v>
      </c>
      <c r="L22" s="848">
        <v>5</v>
      </c>
      <c r="M22" s="862">
        <f t="shared" si="7"/>
        <v>4093</v>
      </c>
      <c r="N22" s="848">
        <v>1</v>
      </c>
      <c r="O22" s="849">
        <f t="shared" ref="O22:O49" si="8">G22</f>
        <v>4093</v>
      </c>
      <c r="P22" s="848"/>
      <c r="Q22" s="848"/>
      <c r="R22" s="848"/>
      <c r="S22" s="848"/>
      <c r="T22" s="851"/>
      <c r="U22" s="851"/>
      <c r="V22" s="851">
        <f t="shared" si="5"/>
        <v>49116</v>
      </c>
    </row>
    <row r="23" spans="1:22" ht="12" customHeight="1">
      <c r="A23" s="853"/>
      <c r="B23" s="847"/>
      <c r="C23" s="847">
        <v>3719</v>
      </c>
      <c r="D23" s="847">
        <f t="shared" si="0"/>
        <v>3831</v>
      </c>
      <c r="E23" s="847">
        <f t="shared" si="1"/>
        <v>3967</v>
      </c>
      <c r="F23" s="847">
        <f t="shared" si="2"/>
        <v>4110</v>
      </c>
      <c r="G23" s="847">
        <f t="shared" si="3"/>
        <v>4192</v>
      </c>
      <c r="H23" s="848"/>
      <c r="I23" s="848"/>
      <c r="J23" s="863">
        <v>10</v>
      </c>
      <c r="K23" s="864">
        <f t="shared" si="6"/>
        <v>4192</v>
      </c>
      <c r="L23" s="848">
        <v>6</v>
      </c>
      <c r="M23" s="862">
        <f t="shared" si="7"/>
        <v>4192</v>
      </c>
      <c r="N23" s="848">
        <v>2</v>
      </c>
      <c r="O23" s="854">
        <f t="shared" si="8"/>
        <v>4192</v>
      </c>
      <c r="P23" s="848"/>
      <c r="Q23" s="848"/>
      <c r="R23" s="848"/>
      <c r="S23" s="848"/>
      <c r="T23" s="851"/>
      <c r="U23" s="851"/>
      <c r="V23" s="851">
        <f t="shared" si="5"/>
        <v>50304</v>
      </c>
    </row>
    <row r="24" spans="1:22" ht="12" customHeight="1">
      <c r="A24" s="846" t="s">
        <v>42</v>
      </c>
      <c r="B24" s="847">
        <v>3597</v>
      </c>
      <c r="C24" s="847">
        <v>3806</v>
      </c>
      <c r="D24" s="847">
        <f t="shared" si="0"/>
        <v>3920</v>
      </c>
      <c r="E24" s="847">
        <f t="shared" si="1"/>
        <v>4060</v>
      </c>
      <c r="F24" s="847">
        <f t="shared" si="2"/>
        <v>4206</v>
      </c>
      <c r="G24" s="847">
        <f t="shared" si="3"/>
        <v>4290</v>
      </c>
      <c r="H24" s="848"/>
      <c r="I24" s="848"/>
      <c r="J24" s="863">
        <v>11</v>
      </c>
      <c r="K24" s="864">
        <f t="shared" si="6"/>
        <v>4290</v>
      </c>
      <c r="L24" s="848">
        <v>7</v>
      </c>
      <c r="M24" s="862">
        <f t="shared" si="7"/>
        <v>4290</v>
      </c>
      <c r="N24" s="848">
        <v>3</v>
      </c>
      <c r="O24" s="854">
        <f t="shared" si="8"/>
        <v>4290</v>
      </c>
      <c r="P24" s="848"/>
      <c r="Q24" s="848"/>
      <c r="R24" s="848"/>
      <c r="S24" s="848"/>
      <c r="T24" s="851"/>
      <c r="U24" s="851"/>
      <c r="V24" s="851">
        <f t="shared" si="5"/>
        <v>51480</v>
      </c>
    </row>
    <row r="25" spans="1:22" ht="12" customHeight="1">
      <c r="A25" s="853"/>
      <c r="B25" s="847"/>
      <c r="C25" s="847">
        <v>3897</v>
      </c>
      <c r="D25" s="847">
        <f t="shared" si="0"/>
        <v>4014</v>
      </c>
      <c r="E25" s="847">
        <f t="shared" si="1"/>
        <v>4157</v>
      </c>
      <c r="F25" s="847">
        <f t="shared" si="2"/>
        <v>4307</v>
      </c>
      <c r="G25" s="847">
        <f t="shared" si="3"/>
        <v>4393</v>
      </c>
      <c r="H25" s="848"/>
      <c r="I25" s="848"/>
      <c r="J25" s="863">
        <v>12</v>
      </c>
      <c r="K25" s="864">
        <f t="shared" si="6"/>
        <v>4393</v>
      </c>
      <c r="L25" s="848">
        <v>8</v>
      </c>
      <c r="M25" s="862">
        <f t="shared" si="7"/>
        <v>4393</v>
      </c>
      <c r="N25" s="848">
        <v>4</v>
      </c>
      <c r="O25" s="854">
        <f t="shared" si="8"/>
        <v>4393</v>
      </c>
      <c r="P25" s="848"/>
      <c r="Q25" s="848"/>
      <c r="R25" s="848"/>
      <c r="S25" s="848"/>
      <c r="T25" s="851"/>
      <c r="U25" s="851"/>
      <c r="V25" s="851">
        <f t="shared" si="5"/>
        <v>52716</v>
      </c>
    </row>
    <row r="26" spans="1:22" ht="12" customHeight="1">
      <c r="A26" s="846" t="s">
        <v>43</v>
      </c>
      <c r="B26" s="847">
        <v>3768</v>
      </c>
      <c r="C26" s="847">
        <v>3987</v>
      </c>
      <c r="D26" s="847">
        <f t="shared" si="0"/>
        <v>4107</v>
      </c>
      <c r="E26" s="847">
        <f t="shared" si="1"/>
        <v>4253</v>
      </c>
      <c r="F26" s="847">
        <f t="shared" si="2"/>
        <v>4406</v>
      </c>
      <c r="G26" s="847">
        <f t="shared" si="3"/>
        <v>4494</v>
      </c>
      <c r="H26" s="848"/>
      <c r="I26" s="848"/>
      <c r="J26" s="863">
        <v>13</v>
      </c>
      <c r="K26" s="864">
        <f t="shared" si="6"/>
        <v>4494</v>
      </c>
      <c r="L26" s="848">
        <v>9</v>
      </c>
      <c r="M26" s="862">
        <f t="shared" si="7"/>
        <v>4494</v>
      </c>
      <c r="N26" s="848">
        <v>5</v>
      </c>
      <c r="O26" s="854">
        <f t="shared" si="8"/>
        <v>4494</v>
      </c>
      <c r="P26" s="848"/>
      <c r="Q26" s="848"/>
      <c r="R26" s="848"/>
      <c r="S26" s="848"/>
      <c r="T26" s="851"/>
      <c r="U26" s="851"/>
      <c r="V26" s="851">
        <f t="shared" si="5"/>
        <v>53928</v>
      </c>
    </row>
    <row r="27" spans="1:22" ht="12" customHeight="1">
      <c r="A27" s="853"/>
      <c r="B27" s="847"/>
      <c r="C27" s="847">
        <v>4082</v>
      </c>
      <c r="D27" s="847">
        <f t="shared" si="0"/>
        <v>4204</v>
      </c>
      <c r="E27" s="847">
        <f t="shared" si="1"/>
        <v>4354</v>
      </c>
      <c r="F27" s="847">
        <f t="shared" si="2"/>
        <v>4511</v>
      </c>
      <c r="G27" s="847">
        <f t="shared" si="3"/>
        <v>4601</v>
      </c>
      <c r="H27" s="848"/>
      <c r="I27" s="848"/>
      <c r="J27" s="863">
        <v>14</v>
      </c>
      <c r="K27" s="785">
        <f t="shared" si="6"/>
        <v>4601</v>
      </c>
      <c r="L27" s="848">
        <v>10</v>
      </c>
      <c r="M27" s="862">
        <f t="shared" si="7"/>
        <v>4601</v>
      </c>
      <c r="N27" s="848">
        <v>6</v>
      </c>
      <c r="O27" s="854">
        <f t="shared" si="8"/>
        <v>4601</v>
      </c>
      <c r="P27" s="848"/>
      <c r="Q27" s="848"/>
      <c r="R27" s="848"/>
      <c r="S27" s="848"/>
      <c r="T27" s="851"/>
      <c r="U27" s="851"/>
      <c r="V27" s="851">
        <f t="shared" si="5"/>
        <v>55212</v>
      </c>
    </row>
    <row r="28" spans="1:22" ht="12" customHeight="1">
      <c r="A28" s="846" t="s">
        <v>44</v>
      </c>
      <c r="B28" s="847">
        <v>3948</v>
      </c>
      <c r="C28" s="847">
        <v>4177</v>
      </c>
      <c r="D28" s="847">
        <f t="shared" si="0"/>
        <v>4302</v>
      </c>
      <c r="E28" s="847">
        <f t="shared" si="1"/>
        <v>4455</v>
      </c>
      <c r="F28" s="847">
        <f t="shared" si="2"/>
        <v>4615</v>
      </c>
      <c r="G28" s="847">
        <f t="shared" si="3"/>
        <v>4707</v>
      </c>
      <c r="H28" s="848"/>
      <c r="I28" s="848"/>
      <c r="J28" s="850"/>
      <c r="K28" s="850"/>
      <c r="L28" s="848">
        <v>11</v>
      </c>
      <c r="M28" s="862">
        <f t="shared" si="7"/>
        <v>4707</v>
      </c>
      <c r="N28" s="848">
        <v>7</v>
      </c>
      <c r="O28" s="854">
        <f t="shared" si="8"/>
        <v>4707</v>
      </c>
      <c r="P28" s="848">
        <v>1</v>
      </c>
      <c r="Q28" s="865">
        <f t="shared" ref="Q28:Q49" si="9">G28</f>
        <v>4707</v>
      </c>
      <c r="R28" s="865">
        <f t="shared" ref="R28:R53" si="10">G28</f>
        <v>4707</v>
      </c>
      <c r="S28" s="848"/>
      <c r="T28" s="851"/>
      <c r="U28" s="851"/>
      <c r="V28" s="851">
        <f t="shared" si="5"/>
        <v>56484</v>
      </c>
    </row>
    <row r="29" spans="1:22" ht="12" customHeight="1">
      <c r="A29" s="853" t="s">
        <v>3</v>
      </c>
      <c r="B29" s="847"/>
      <c r="C29" s="847">
        <v>4279</v>
      </c>
      <c r="D29" s="847">
        <f t="shared" si="0"/>
        <v>4407</v>
      </c>
      <c r="E29" s="847">
        <f t="shared" si="1"/>
        <v>4564</v>
      </c>
      <c r="F29" s="847">
        <f t="shared" si="2"/>
        <v>4728</v>
      </c>
      <c r="G29" s="847">
        <f t="shared" si="3"/>
        <v>4823</v>
      </c>
      <c r="H29" s="848"/>
      <c r="I29" s="848"/>
      <c r="J29" s="850"/>
      <c r="K29" s="850"/>
      <c r="L29" s="848">
        <v>12</v>
      </c>
      <c r="M29" s="862">
        <f t="shared" si="7"/>
        <v>4823</v>
      </c>
      <c r="N29" s="848">
        <v>8</v>
      </c>
      <c r="O29" s="854">
        <f t="shared" si="8"/>
        <v>4823</v>
      </c>
      <c r="P29" s="848">
        <v>2</v>
      </c>
      <c r="Q29" s="866">
        <f t="shared" si="9"/>
        <v>4823</v>
      </c>
      <c r="R29" s="866">
        <f t="shared" si="10"/>
        <v>4823</v>
      </c>
      <c r="S29" s="848"/>
      <c r="T29" s="851"/>
      <c r="U29" s="851"/>
      <c r="V29" s="851">
        <f t="shared" si="5"/>
        <v>57876</v>
      </c>
    </row>
    <row r="30" spans="1:22" ht="12" customHeight="1">
      <c r="A30" s="846" t="s">
        <v>45</v>
      </c>
      <c r="B30" s="847">
        <v>4136</v>
      </c>
      <c r="C30" s="847">
        <v>4378</v>
      </c>
      <c r="D30" s="847">
        <f t="shared" si="0"/>
        <v>4509</v>
      </c>
      <c r="E30" s="847">
        <f t="shared" si="1"/>
        <v>4670</v>
      </c>
      <c r="F30" s="847">
        <f t="shared" si="2"/>
        <v>4838</v>
      </c>
      <c r="G30" s="847">
        <f t="shared" si="3"/>
        <v>4935</v>
      </c>
      <c r="H30" s="848"/>
      <c r="I30" s="848"/>
      <c r="J30" s="850"/>
      <c r="K30" s="850"/>
      <c r="L30" s="848">
        <v>13</v>
      </c>
      <c r="M30" s="862">
        <f t="shared" si="7"/>
        <v>4935</v>
      </c>
      <c r="N30" s="848">
        <v>9</v>
      </c>
      <c r="O30" s="854">
        <f t="shared" si="8"/>
        <v>4935</v>
      </c>
      <c r="P30" s="848">
        <v>3</v>
      </c>
      <c r="Q30" s="866">
        <f t="shared" si="9"/>
        <v>4935</v>
      </c>
      <c r="R30" s="866">
        <f t="shared" si="10"/>
        <v>4935</v>
      </c>
      <c r="S30" s="848"/>
      <c r="T30" s="851"/>
      <c r="U30" s="851"/>
      <c r="V30" s="851">
        <f t="shared" si="5"/>
        <v>59220</v>
      </c>
    </row>
    <row r="31" spans="1:22" ht="12" customHeight="1">
      <c r="A31" s="853"/>
      <c r="B31" s="847"/>
      <c r="C31" s="847">
        <v>4484</v>
      </c>
      <c r="D31" s="847">
        <f t="shared" si="0"/>
        <v>4619</v>
      </c>
      <c r="E31" s="847">
        <f t="shared" si="1"/>
        <v>4783</v>
      </c>
      <c r="F31" s="847">
        <f t="shared" si="2"/>
        <v>4955</v>
      </c>
      <c r="G31" s="847">
        <f t="shared" si="3"/>
        <v>5054</v>
      </c>
      <c r="H31" s="848"/>
      <c r="I31" s="848"/>
      <c r="J31" s="850"/>
      <c r="K31" s="850"/>
      <c r="L31" s="848">
        <v>14</v>
      </c>
      <c r="M31" s="862">
        <f t="shared" si="7"/>
        <v>5054</v>
      </c>
      <c r="N31" s="848">
        <v>10</v>
      </c>
      <c r="O31" s="854">
        <f t="shared" si="8"/>
        <v>5054</v>
      </c>
      <c r="P31" s="848">
        <v>4</v>
      </c>
      <c r="Q31" s="866">
        <f t="shared" si="9"/>
        <v>5054</v>
      </c>
      <c r="R31" s="866">
        <f t="shared" si="10"/>
        <v>5054</v>
      </c>
      <c r="S31" s="848"/>
      <c r="T31" s="851"/>
      <c r="U31" s="851"/>
      <c r="V31" s="851">
        <f t="shared" si="5"/>
        <v>60648</v>
      </c>
    </row>
    <row r="32" spans="1:22" ht="12" customHeight="1">
      <c r="A32" s="846" t="s">
        <v>46</v>
      </c>
      <c r="B32" s="847">
        <v>4337</v>
      </c>
      <c r="C32" s="847">
        <v>4589</v>
      </c>
      <c r="D32" s="847">
        <f t="shared" si="0"/>
        <v>4727</v>
      </c>
      <c r="E32" s="847">
        <f t="shared" si="1"/>
        <v>4895</v>
      </c>
      <c r="F32" s="847">
        <f t="shared" si="2"/>
        <v>5071</v>
      </c>
      <c r="G32" s="847">
        <f t="shared" si="3"/>
        <v>5172</v>
      </c>
      <c r="H32" s="848"/>
      <c r="I32" s="848"/>
      <c r="J32" s="850"/>
      <c r="K32" s="850"/>
      <c r="L32" s="848">
        <v>15</v>
      </c>
      <c r="M32" s="861">
        <f t="shared" si="7"/>
        <v>5172</v>
      </c>
      <c r="N32" s="848">
        <v>11</v>
      </c>
      <c r="O32" s="849">
        <f t="shared" si="8"/>
        <v>5172</v>
      </c>
      <c r="P32" s="848">
        <v>5</v>
      </c>
      <c r="Q32" s="866">
        <f t="shared" si="9"/>
        <v>5172</v>
      </c>
      <c r="R32" s="866">
        <f t="shared" si="10"/>
        <v>5172</v>
      </c>
      <c r="S32" s="848"/>
      <c r="T32" s="851"/>
      <c r="U32" s="851"/>
      <c r="V32" s="851">
        <f t="shared" si="5"/>
        <v>62064</v>
      </c>
    </row>
    <row r="33" spans="1:22" ht="12" customHeight="1">
      <c r="A33" s="853"/>
      <c r="B33" s="847"/>
      <c r="C33" s="847">
        <v>4699</v>
      </c>
      <c r="D33" s="847">
        <f t="shared" si="0"/>
        <v>4840</v>
      </c>
      <c r="E33" s="847">
        <f t="shared" si="1"/>
        <v>5012</v>
      </c>
      <c r="F33" s="847">
        <f t="shared" si="2"/>
        <v>5192</v>
      </c>
      <c r="G33" s="847">
        <f t="shared" si="3"/>
        <v>5296</v>
      </c>
      <c r="H33" s="848"/>
      <c r="I33" s="848"/>
      <c r="J33" s="850"/>
      <c r="K33" s="850"/>
      <c r="L33" s="855">
        <v>16</v>
      </c>
      <c r="M33" s="867">
        <f t="shared" si="7"/>
        <v>5296</v>
      </c>
      <c r="N33" s="855">
        <v>12</v>
      </c>
      <c r="O33" s="856">
        <f t="shared" si="8"/>
        <v>5296</v>
      </c>
      <c r="P33" s="848">
        <v>6</v>
      </c>
      <c r="Q33" s="866">
        <f t="shared" si="9"/>
        <v>5296</v>
      </c>
      <c r="R33" s="866">
        <f t="shared" si="10"/>
        <v>5296</v>
      </c>
      <c r="S33" s="848"/>
      <c r="T33" s="851"/>
      <c r="U33" s="851"/>
      <c r="V33" s="851">
        <f t="shared" si="5"/>
        <v>63552</v>
      </c>
    </row>
    <row r="34" spans="1:22" ht="12" customHeight="1">
      <c r="A34" s="846" t="s">
        <v>47</v>
      </c>
      <c r="B34" s="847">
        <v>4543</v>
      </c>
      <c r="C34" s="847">
        <v>4808</v>
      </c>
      <c r="D34" s="847">
        <f t="shared" si="0"/>
        <v>4952</v>
      </c>
      <c r="E34" s="847">
        <f t="shared" si="1"/>
        <v>5128</v>
      </c>
      <c r="F34" s="847">
        <f t="shared" si="2"/>
        <v>5313</v>
      </c>
      <c r="G34" s="847">
        <f t="shared" si="3"/>
        <v>5419</v>
      </c>
      <c r="H34" s="848"/>
      <c r="I34" s="848"/>
      <c r="J34" s="850"/>
      <c r="K34" s="850"/>
      <c r="L34" s="855">
        <v>17</v>
      </c>
      <c r="M34" s="867">
        <f t="shared" si="7"/>
        <v>5419</v>
      </c>
      <c r="N34" s="855">
        <v>13</v>
      </c>
      <c r="O34" s="856">
        <f t="shared" si="8"/>
        <v>5419</v>
      </c>
      <c r="P34" s="848">
        <v>7</v>
      </c>
      <c r="Q34" s="866">
        <f t="shared" si="9"/>
        <v>5419</v>
      </c>
      <c r="R34" s="866">
        <f t="shared" si="10"/>
        <v>5419</v>
      </c>
      <c r="S34" s="848"/>
      <c r="T34" s="851"/>
      <c r="U34" s="851"/>
      <c r="V34" s="851">
        <f t="shared" si="5"/>
        <v>65028</v>
      </c>
    </row>
    <row r="35" spans="1:22" ht="12" customHeight="1">
      <c r="A35" s="853"/>
      <c r="B35" s="847"/>
      <c r="C35" s="847">
        <v>4924</v>
      </c>
      <c r="D35" s="847">
        <f t="shared" si="0"/>
        <v>5072</v>
      </c>
      <c r="E35" s="847">
        <f t="shared" si="1"/>
        <v>5253</v>
      </c>
      <c r="F35" s="847">
        <f t="shared" si="2"/>
        <v>5442</v>
      </c>
      <c r="G35" s="847">
        <f t="shared" si="3"/>
        <v>5551</v>
      </c>
      <c r="H35" s="848"/>
      <c r="I35" s="848"/>
      <c r="J35" s="850"/>
      <c r="K35" s="850"/>
      <c r="L35" s="855">
        <v>18</v>
      </c>
      <c r="M35" s="867">
        <f t="shared" si="7"/>
        <v>5551</v>
      </c>
      <c r="N35" s="855">
        <v>14</v>
      </c>
      <c r="O35" s="856">
        <f t="shared" si="8"/>
        <v>5551</v>
      </c>
      <c r="P35" s="848">
        <v>8</v>
      </c>
      <c r="Q35" s="866">
        <f t="shared" si="9"/>
        <v>5551</v>
      </c>
      <c r="R35" s="866">
        <f t="shared" si="10"/>
        <v>5551</v>
      </c>
      <c r="S35" s="848"/>
      <c r="T35" s="851"/>
      <c r="U35" s="851"/>
      <c r="V35" s="851">
        <f t="shared" si="5"/>
        <v>66612</v>
      </c>
    </row>
    <row r="36" spans="1:22" ht="12" customHeight="1">
      <c r="A36" s="846" t="s">
        <v>48</v>
      </c>
      <c r="B36" s="847">
        <v>4763</v>
      </c>
      <c r="C36" s="847">
        <v>5040</v>
      </c>
      <c r="D36" s="847">
        <f t="shared" si="0"/>
        <v>5191</v>
      </c>
      <c r="E36" s="847">
        <f t="shared" si="1"/>
        <v>5376</v>
      </c>
      <c r="F36" s="847">
        <f t="shared" si="2"/>
        <v>5570</v>
      </c>
      <c r="G36" s="847">
        <f t="shared" si="3"/>
        <v>5681</v>
      </c>
      <c r="H36" s="848"/>
      <c r="I36" s="848"/>
      <c r="J36" s="850"/>
      <c r="K36" s="850"/>
      <c r="L36" s="855">
        <v>19</v>
      </c>
      <c r="M36" s="867">
        <f t="shared" si="7"/>
        <v>5681</v>
      </c>
      <c r="N36" s="855">
        <v>15</v>
      </c>
      <c r="O36" s="856">
        <f t="shared" si="8"/>
        <v>5681</v>
      </c>
      <c r="P36" s="848">
        <v>9</v>
      </c>
      <c r="Q36" s="866">
        <f t="shared" si="9"/>
        <v>5681</v>
      </c>
      <c r="R36" s="866">
        <f t="shared" si="10"/>
        <v>5681</v>
      </c>
      <c r="S36" s="848"/>
      <c r="T36" s="851"/>
      <c r="U36" s="851"/>
      <c r="V36" s="851">
        <f t="shared" si="5"/>
        <v>68172</v>
      </c>
    </row>
    <row r="37" spans="1:22" ht="12" customHeight="1">
      <c r="A37" s="853"/>
      <c r="B37" s="847"/>
      <c r="C37" s="847">
        <v>5163</v>
      </c>
      <c r="D37" s="847">
        <f t="shared" si="0"/>
        <v>5318</v>
      </c>
      <c r="E37" s="847">
        <f t="shared" si="1"/>
        <v>5507</v>
      </c>
      <c r="F37" s="847">
        <f t="shared" si="2"/>
        <v>5705</v>
      </c>
      <c r="G37" s="847">
        <f t="shared" si="3"/>
        <v>5819</v>
      </c>
      <c r="H37" s="848"/>
      <c r="I37" s="848"/>
      <c r="J37" s="850"/>
      <c r="K37" s="850"/>
      <c r="L37" s="855">
        <v>20</v>
      </c>
      <c r="M37" s="867">
        <f t="shared" si="7"/>
        <v>5819</v>
      </c>
      <c r="N37" s="855">
        <v>16</v>
      </c>
      <c r="O37" s="856">
        <f t="shared" si="8"/>
        <v>5819</v>
      </c>
      <c r="P37" s="848">
        <v>10</v>
      </c>
      <c r="Q37" s="866">
        <f t="shared" si="9"/>
        <v>5819</v>
      </c>
      <c r="R37" s="866">
        <f t="shared" si="10"/>
        <v>5819</v>
      </c>
      <c r="S37" s="848"/>
      <c r="T37" s="851"/>
      <c r="U37" s="851"/>
      <c r="V37" s="851">
        <f t="shared" si="5"/>
        <v>69828</v>
      </c>
    </row>
    <row r="38" spans="1:22" ht="12" customHeight="1">
      <c r="A38" s="846" t="s">
        <v>49</v>
      </c>
      <c r="B38" s="847">
        <v>4993</v>
      </c>
      <c r="C38" s="847">
        <v>5284</v>
      </c>
      <c r="D38" s="847">
        <f t="shared" ref="D38:D55" si="11">ROUND(C38*1.03,0)</f>
        <v>5443</v>
      </c>
      <c r="E38" s="847">
        <f t="shared" ref="E38:E55" si="12">ROUND(1.0356*D38,0)</f>
        <v>5637</v>
      </c>
      <c r="F38" s="847">
        <f t="shared" ref="F38:F55" si="13">ROUND(1.036*E38,0)</f>
        <v>5840</v>
      </c>
      <c r="G38" s="847">
        <f t="shared" ref="G38:G55" si="14">ROUND(1.02*F38,0)</f>
        <v>5957</v>
      </c>
      <c r="H38" s="848"/>
      <c r="I38" s="848"/>
      <c r="J38" s="850"/>
      <c r="K38" s="850"/>
      <c r="L38" s="855">
        <v>21</v>
      </c>
      <c r="M38" s="867">
        <f t="shared" si="7"/>
        <v>5957</v>
      </c>
      <c r="N38" s="855">
        <v>17</v>
      </c>
      <c r="O38" s="856">
        <f t="shared" si="8"/>
        <v>5957</v>
      </c>
      <c r="P38" s="848">
        <v>11</v>
      </c>
      <c r="Q38" s="866">
        <f t="shared" si="9"/>
        <v>5957</v>
      </c>
      <c r="R38" s="866">
        <f t="shared" si="10"/>
        <v>5957</v>
      </c>
      <c r="S38" s="848">
        <v>1</v>
      </c>
      <c r="T38" s="849">
        <f t="shared" ref="T38:T51" si="15">G38</f>
        <v>5957</v>
      </c>
      <c r="U38" s="868">
        <f t="shared" ref="U38:U55" si="16">G38</f>
        <v>5957</v>
      </c>
      <c r="V38" s="851">
        <f t="shared" ref="V38:V55" si="17">12*G38</f>
        <v>71484</v>
      </c>
    </row>
    <row r="39" spans="1:22" ht="12" customHeight="1">
      <c r="A39" s="853"/>
      <c r="B39" s="847"/>
      <c r="C39" s="847">
        <v>5411</v>
      </c>
      <c r="D39" s="847">
        <f t="shared" si="11"/>
        <v>5573</v>
      </c>
      <c r="E39" s="847">
        <f t="shared" si="12"/>
        <v>5771</v>
      </c>
      <c r="F39" s="847">
        <f t="shared" si="13"/>
        <v>5979</v>
      </c>
      <c r="G39" s="847">
        <f t="shared" si="14"/>
        <v>6099</v>
      </c>
      <c r="H39" s="848"/>
      <c r="I39" s="848"/>
      <c r="J39" s="850"/>
      <c r="K39" s="850"/>
      <c r="L39" s="855">
        <v>22</v>
      </c>
      <c r="M39" s="867">
        <f t="shared" si="7"/>
        <v>6099</v>
      </c>
      <c r="N39" s="855">
        <v>18</v>
      </c>
      <c r="O39" s="856">
        <f t="shared" si="8"/>
        <v>6099</v>
      </c>
      <c r="P39" s="848">
        <v>12</v>
      </c>
      <c r="Q39" s="866">
        <f t="shared" si="9"/>
        <v>6099</v>
      </c>
      <c r="R39" s="866">
        <f t="shared" si="10"/>
        <v>6099</v>
      </c>
      <c r="S39" s="848">
        <v>2</v>
      </c>
      <c r="T39" s="854">
        <f t="shared" si="15"/>
        <v>6099</v>
      </c>
      <c r="U39" s="869">
        <f t="shared" si="16"/>
        <v>6099</v>
      </c>
      <c r="V39" s="851">
        <f t="shared" si="17"/>
        <v>73188</v>
      </c>
    </row>
    <row r="40" spans="1:22" ht="12" customHeight="1">
      <c r="A40" s="846" t="s">
        <v>50</v>
      </c>
      <c r="B40" s="847">
        <v>5232</v>
      </c>
      <c r="C40" s="847">
        <v>5537</v>
      </c>
      <c r="D40" s="847">
        <f t="shared" si="11"/>
        <v>5703</v>
      </c>
      <c r="E40" s="847">
        <f t="shared" si="12"/>
        <v>5906</v>
      </c>
      <c r="F40" s="847">
        <f t="shared" si="13"/>
        <v>6119</v>
      </c>
      <c r="G40" s="847">
        <f t="shared" si="14"/>
        <v>6241</v>
      </c>
      <c r="H40" s="848"/>
      <c r="I40" s="848"/>
      <c r="J40" s="850"/>
      <c r="K40" s="850"/>
      <c r="L40" s="855">
        <v>23</v>
      </c>
      <c r="M40" s="867">
        <f t="shared" si="7"/>
        <v>6241</v>
      </c>
      <c r="N40" s="855">
        <v>19</v>
      </c>
      <c r="O40" s="856">
        <f t="shared" si="8"/>
        <v>6241</v>
      </c>
      <c r="P40" s="848">
        <v>13</v>
      </c>
      <c r="Q40" s="866">
        <f t="shared" si="9"/>
        <v>6241</v>
      </c>
      <c r="R40" s="866">
        <f t="shared" si="10"/>
        <v>6241</v>
      </c>
      <c r="S40" s="848">
        <v>3</v>
      </c>
      <c r="T40" s="854">
        <f t="shared" si="15"/>
        <v>6241</v>
      </c>
      <c r="U40" s="869">
        <f t="shared" si="16"/>
        <v>6241</v>
      </c>
      <c r="V40" s="851">
        <f t="shared" si="17"/>
        <v>74892</v>
      </c>
    </row>
    <row r="41" spans="1:22" ht="12" customHeight="1">
      <c r="A41" s="853"/>
      <c r="B41" s="847"/>
      <c r="C41" s="847">
        <v>5673</v>
      </c>
      <c r="D41" s="847">
        <f t="shared" si="11"/>
        <v>5843</v>
      </c>
      <c r="E41" s="847">
        <f t="shared" si="12"/>
        <v>6051</v>
      </c>
      <c r="F41" s="847">
        <f t="shared" si="13"/>
        <v>6269</v>
      </c>
      <c r="G41" s="847">
        <f t="shared" si="14"/>
        <v>6394</v>
      </c>
      <c r="H41" s="848"/>
      <c r="I41" s="848"/>
      <c r="J41" s="850"/>
      <c r="K41" s="850"/>
      <c r="L41" s="855">
        <v>24</v>
      </c>
      <c r="M41" s="867">
        <f t="shared" si="7"/>
        <v>6394</v>
      </c>
      <c r="N41" s="855">
        <v>20</v>
      </c>
      <c r="O41" s="856">
        <f t="shared" si="8"/>
        <v>6394</v>
      </c>
      <c r="P41" s="848">
        <v>14</v>
      </c>
      <c r="Q41" s="866">
        <f t="shared" si="9"/>
        <v>6394</v>
      </c>
      <c r="R41" s="866">
        <f t="shared" si="10"/>
        <v>6394</v>
      </c>
      <c r="S41" s="848">
        <v>4</v>
      </c>
      <c r="T41" s="854">
        <f t="shared" si="15"/>
        <v>6394</v>
      </c>
      <c r="U41" s="869">
        <f t="shared" si="16"/>
        <v>6394</v>
      </c>
      <c r="V41" s="851">
        <f t="shared" si="17"/>
        <v>76728</v>
      </c>
    </row>
    <row r="42" spans="1:22" ht="12" customHeight="1">
      <c r="A42" s="846" t="s">
        <v>51</v>
      </c>
      <c r="B42" s="847">
        <v>5489</v>
      </c>
      <c r="C42" s="847">
        <v>5809</v>
      </c>
      <c r="D42" s="847">
        <f t="shared" si="11"/>
        <v>5983</v>
      </c>
      <c r="E42" s="847">
        <f t="shared" si="12"/>
        <v>6196</v>
      </c>
      <c r="F42" s="847">
        <f t="shared" si="13"/>
        <v>6419</v>
      </c>
      <c r="G42" s="847">
        <f t="shared" si="14"/>
        <v>6547</v>
      </c>
      <c r="H42" s="848"/>
      <c r="I42" s="848"/>
      <c r="J42" s="850"/>
      <c r="K42" s="850"/>
      <c r="L42" s="855">
        <v>25</v>
      </c>
      <c r="M42" s="867">
        <f t="shared" si="7"/>
        <v>6547</v>
      </c>
      <c r="N42" s="855">
        <v>21</v>
      </c>
      <c r="O42" s="856">
        <f t="shared" si="8"/>
        <v>6547</v>
      </c>
      <c r="P42" s="848">
        <v>15</v>
      </c>
      <c r="Q42" s="865">
        <f t="shared" si="9"/>
        <v>6547</v>
      </c>
      <c r="R42" s="865">
        <f t="shared" si="10"/>
        <v>6547</v>
      </c>
      <c r="S42" s="848">
        <v>5</v>
      </c>
      <c r="T42" s="854">
        <f t="shared" si="15"/>
        <v>6547</v>
      </c>
      <c r="U42" s="869">
        <f t="shared" si="16"/>
        <v>6547</v>
      </c>
      <c r="V42" s="851">
        <f t="shared" si="17"/>
        <v>78564</v>
      </c>
    </row>
    <row r="43" spans="1:22" ht="12" customHeight="1">
      <c r="A43" s="853"/>
      <c r="B43" s="847"/>
      <c r="C43" s="847">
        <v>5948</v>
      </c>
      <c r="D43" s="847">
        <f t="shared" si="11"/>
        <v>6126</v>
      </c>
      <c r="E43" s="847">
        <f t="shared" si="12"/>
        <v>6344</v>
      </c>
      <c r="F43" s="847">
        <f t="shared" si="13"/>
        <v>6572</v>
      </c>
      <c r="G43" s="847">
        <f t="shared" si="14"/>
        <v>6703</v>
      </c>
      <c r="H43" s="848"/>
      <c r="I43" s="848"/>
      <c r="J43" s="850"/>
      <c r="K43" s="850"/>
      <c r="L43" s="855">
        <v>26</v>
      </c>
      <c r="M43" s="867">
        <f t="shared" si="7"/>
        <v>6703</v>
      </c>
      <c r="N43" s="855">
        <v>22</v>
      </c>
      <c r="O43" s="856">
        <f t="shared" si="8"/>
        <v>6703</v>
      </c>
      <c r="P43" s="863">
        <v>16</v>
      </c>
      <c r="Q43" s="870">
        <f t="shared" si="9"/>
        <v>6703</v>
      </c>
      <c r="R43" s="870">
        <f t="shared" si="10"/>
        <v>6703</v>
      </c>
      <c r="S43" s="848">
        <v>6</v>
      </c>
      <c r="T43" s="854">
        <f t="shared" si="15"/>
        <v>6703</v>
      </c>
      <c r="U43" s="869">
        <f t="shared" si="16"/>
        <v>6703</v>
      </c>
      <c r="V43" s="851">
        <f t="shared" si="17"/>
        <v>80436</v>
      </c>
    </row>
    <row r="44" spans="1:22" ht="12" customHeight="1">
      <c r="A44" s="846" t="s">
        <v>52</v>
      </c>
      <c r="B44" s="847">
        <v>5753</v>
      </c>
      <c r="C44" s="847">
        <v>6088</v>
      </c>
      <c r="D44" s="847">
        <f t="shared" si="11"/>
        <v>6271</v>
      </c>
      <c r="E44" s="847">
        <f t="shared" si="12"/>
        <v>6494</v>
      </c>
      <c r="F44" s="847">
        <f t="shared" si="13"/>
        <v>6728</v>
      </c>
      <c r="G44" s="847">
        <f t="shared" si="14"/>
        <v>6863</v>
      </c>
      <c r="H44" s="848"/>
      <c r="I44" s="848"/>
      <c r="J44" s="850"/>
      <c r="K44" s="850"/>
      <c r="L44" s="855">
        <v>27</v>
      </c>
      <c r="M44" s="867">
        <f t="shared" si="7"/>
        <v>6863</v>
      </c>
      <c r="N44" s="855">
        <v>23</v>
      </c>
      <c r="O44" s="856">
        <f t="shared" si="8"/>
        <v>6863</v>
      </c>
      <c r="P44" s="863">
        <v>17</v>
      </c>
      <c r="Q44" s="870">
        <f t="shared" si="9"/>
        <v>6863</v>
      </c>
      <c r="R44" s="870">
        <f t="shared" si="10"/>
        <v>6863</v>
      </c>
      <c r="S44" s="848">
        <v>7</v>
      </c>
      <c r="T44" s="854">
        <f t="shared" si="15"/>
        <v>6863</v>
      </c>
      <c r="U44" s="869">
        <f t="shared" si="16"/>
        <v>6863</v>
      </c>
      <c r="V44" s="851">
        <f t="shared" si="17"/>
        <v>82356</v>
      </c>
    </row>
    <row r="45" spans="1:22" ht="12" customHeight="1">
      <c r="A45" s="853"/>
      <c r="B45" s="847"/>
      <c r="C45" s="847">
        <v>6237</v>
      </c>
      <c r="D45" s="847">
        <f t="shared" si="11"/>
        <v>6424</v>
      </c>
      <c r="E45" s="847">
        <f t="shared" si="12"/>
        <v>6653</v>
      </c>
      <c r="F45" s="847">
        <f t="shared" si="13"/>
        <v>6893</v>
      </c>
      <c r="G45" s="847">
        <f t="shared" si="14"/>
        <v>7031</v>
      </c>
      <c r="H45" s="848" t="s">
        <v>3</v>
      </c>
      <c r="I45" s="871"/>
      <c r="J45" s="850"/>
      <c r="K45" s="850"/>
      <c r="L45" s="863">
        <v>28</v>
      </c>
      <c r="M45" s="872">
        <f t="shared" si="7"/>
        <v>7031</v>
      </c>
      <c r="N45" s="855">
        <v>24</v>
      </c>
      <c r="O45" s="856">
        <f t="shared" si="8"/>
        <v>7031</v>
      </c>
      <c r="P45" s="863">
        <v>18</v>
      </c>
      <c r="Q45" s="870">
        <f t="shared" si="9"/>
        <v>7031</v>
      </c>
      <c r="R45" s="870">
        <f t="shared" si="10"/>
        <v>7031</v>
      </c>
      <c r="S45" s="848">
        <v>8</v>
      </c>
      <c r="T45" s="854">
        <f t="shared" si="15"/>
        <v>7031</v>
      </c>
      <c r="U45" s="869">
        <f t="shared" si="16"/>
        <v>7031</v>
      </c>
      <c r="V45" s="851">
        <f t="shared" si="17"/>
        <v>84372</v>
      </c>
    </row>
    <row r="46" spans="1:22" ht="12" customHeight="1">
      <c r="A46" s="846" t="s">
        <v>53</v>
      </c>
      <c r="B46" s="847">
        <v>6032</v>
      </c>
      <c r="C46" s="847">
        <v>6383</v>
      </c>
      <c r="D46" s="847">
        <f t="shared" si="11"/>
        <v>6574</v>
      </c>
      <c r="E46" s="847">
        <f t="shared" si="12"/>
        <v>6808</v>
      </c>
      <c r="F46" s="847">
        <f t="shared" si="13"/>
        <v>7053</v>
      </c>
      <c r="G46" s="847">
        <f t="shared" si="14"/>
        <v>7194</v>
      </c>
      <c r="H46" s="848"/>
      <c r="I46" s="848"/>
      <c r="J46" s="850"/>
      <c r="K46" s="850"/>
      <c r="L46" s="873"/>
      <c r="M46" s="874"/>
      <c r="N46" s="855">
        <v>25</v>
      </c>
      <c r="O46" s="856">
        <f t="shared" si="8"/>
        <v>7194</v>
      </c>
      <c r="P46" s="863">
        <v>19</v>
      </c>
      <c r="Q46" s="870">
        <f t="shared" si="9"/>
        <v>7194</v>
      </c>
      <c r="R46" s="870">
        <f t="shared" si="10"/>
        <v>7194</v>
      </c>
      <c r="S46" s="848">
        <v>9</v>
      </c>
      <c r="T46" s="849">
        <f t="shared" si="15"/>
        <v>7194</v>
      </c>
      <c r="U46" s="868">
        <f t="shared" si="16"/>
        <v>7194</v>
      </c>
      <c r="V46" s="851">
        <f t="shared" si="17"/>
        <v>86328</v>
      </c>
    </row>
    <row r="47" spans="1:22" ht="12" customHeight="1">
      <c r="A47" s="853"/>
      <c r="B47" s="847"/>
      <c r="C47" s="847">
        <v>6534</v>
      </c>
      <c r="D47" s="847">
        <f t="shared" si="11"/>
        <v>6730</v>
      </c>
      <c r="E47" s="847">
        <f t="shared" si="12"/>
        <v>6970</v>
      </c>
      <c r="F47" s="847">
        <f t="shared" si="13"/>
        <v>7221</v>
      </c>
      <c r="G47" s="847">
        <f t="shared" si="14"/>
        <v>7365</v>
      </c>
      <c r="H47" s="848"/>
      <c r="I47" s="848"/>
      <c r="J47" s="850"/>
      <c r="K47" s="850"/>
      <c r="L47" s="873"/>
      <c r="M47" s="874"/>
      <c r="N47" s="855">
        <v>26</v>
      </c>
      <c r="O47" s="856">
        <f t="shared" si="8"/>
        <v>7365</v>
      </c>
      <c r="P47" s="863">
        <v>20</v>
      </c>
      <c r="Q47" s="870">
        <f t="shared" si="9"/>
        <v>7365</v>
      </c>
      <c r="R47" s="870">
        <f t="shared" si="10"/>
        <v>7365</v>
      </c>
      <c r="S47" s="863">
        <v>10</v>
      </c>
      <c r="T47" s="856">
        <f t="shared" si="15"/>
        <v>7365</v>
      </c>
      <c r="U47" s="870">
        <f t="shared" si="16"/>
        <v>7365</v>
      </c>
      <c r="V47" s="851">
        <f t="shared" si="17"/>
        <v>88380</v>
      </c>
    </row>
    <row r="48" spans="1:22" ht="12" customHeight="1">
      <c r="A48" s="853"/>
      <c r="B48" s="847"/>
      <c r="C48" s="847">
        <v>6690</v>
      </c>
      <c r="D48" s="847">
        <f t="shared" si="11"/>
        <v>6891</v>
      </c>
      <c r="E48" s="847">
        <f t="shared" si="12"/>
        <v>7136</v>
      </c>
      <c r="F48" s="847">
        <f t="shared" si="13"/>
        <v>7393</v>
      </c>
      <c r="G48" s="847">
        <f t="shared" si="14"/>
        <v>7541</v>
      </c>
      <c r="H48" s="848"/>
      <c r="I48" s="848"/>
      <c r="J48" s="850"/>
      <c r="K48" s="850"/>
      <c r="L48" s="873"/>
      <c r="M48" s="874"/>
      <c r="N48" s="855">
        <v>27</v>
      </c>
      <c r="O48" s="856">
        <f t="shared" si="8"/>
        <v>7541</v>
      </c>
      <c r="P48" s="863">
        <v>21</v>
      </c>
      <c r="Q48" s="870">
        <f t="shared" si="9"/>
        <v>7541</v>
      </c>
      <c r="R48" s="870">
        <f t="shared" si="10"/>
        <v>7541</v>
      </c>
      <c r="S48" s="863">
        <v>11</v>
      </c>
      <c r="T48" s="856">
        <f t="shared" si="15"/>
        <v>7541</v>
      </c>
      <c r="U48" s="870">
        <f t="shared" si="16"/>
        <v>7541</v>
      </c>
      <c r="V48" s="851">
        <f t="shared" si="17"/>
        <v>90492</v>
      </c>
    </row>
    <row r="49" spans="1:22" ht="12" customHeight="1">
      <c r="A49" s="853"/>
      <c r="B49" s="847"/>
      <c r="C49" s="847">
        <v>6848</v>
      </c>
      <c r="D49" s="847">
        <f t="shared" si="11"/>
        <v>7053</v>
      </c>
      <c r="E49" s="847">
        <f t="shared" si="12"/>
        <v>7304</v>
      </c>
      <c r="F49" s="847">
        <f t="shared" si="13"/>
        <v>7567</v>
      </c>
      <c r="G49" s="847">
        <f t="shared" si="14"/>
        <v>7718</v>
      </c>
      <c r="H49" s="848"/>
      <c r="I49" s="848"/>
      <c r="J49" s="850"/>
      <c r="K49" s="850"/>
      <c r="L49" s="873"/>
      <c r="M49" s="861"/>
      <c r="N49" s="855">
        <v>28</v>
      </c>
      <c r="O49" s="857">
        <f t="shared" si="8"/>
        <v>7718</v>
      </c>
      <c r="P49" s="863">
        <v>22</v>
      </c>
      <c r="Q49" s="875">
        <f t="shared" si="9"/>
        <v>7718</v>
      </c>
      <c r="R49" s="870">
        <f t="shared" si="10"/>
        <v>7718</v>
      </c>
      <c r="S49" s="863">
        <v>12</v>
      </c>
      <c r="T49" s="856">
        <f t="shared" si="15"/>
        <v>7718</v>
      </c>
      <c r="U49" s="870">
        <f t="shared" si="16"/>
        <v>7718</v>
      </c>
      <c r="V49" s="851">
        <f t="shared" si="17"/>
        <v>92616</v>
      </c>
    </row>
    <row r="50" spans="1:22" ht="12" customHeight="1">
      <c r="A50" s="853"/>
      <c r="B50" s="847"/>
      <c r="C50" s="847">
        <v>7010</v>
      </c>
      <c r="D50" s="847">
        <f t="shared" si="11"/>
        <v>7220</v>
      </c>
      <c r="E50" s="847">
        <f t="shared" si="12"/>
        <v>7477</v>
      </c>
      <c r="F50" s="847">
        <f t="shared" si="13"/>
        <v>7746</v>
      </c>
      <c r="G50" s="847">
        <f t="shared" si="14"/>
        <v>7901</v>
      </c>
      <c r="H50" s="848"/>
      <c r="I50" s="848"/>
      <c r="J50" s="850"/>
      <c r="K50" s="850"/>
      <c r="L50" s="848"/>
      <c r="M50" s="850"/>
      <c r="N50" s="848"/>
      <c r="O50" s="848"/>
      <c r="P50" s="876">
        <v>23</v>
      </c>
      <c r="Q50" s="877"/>
      <c r="R50" s="870">
        <f t="shared" si="10"/>
        <v>7901</v>
      </c>
      <c r="S50" s="863">
        <v>13</v>
      </c>
      <c r="T50" s="856">
        <f t="shared" si="15"/>
        <v>7901</v>
      </c>
      <c r="U50" s="870">
        <f t="shared" si="16"/>
        <v>7901</v>
      </c>
      <c r="V50" s="851">
        <f t="shared" si="17"/>
        <v>94812</v>
      </c>
    </row>
    <row r="51" spans="1:22" ht="12" customHeight="1">
      <c r="A51" s="853"/>
      <c r="B51" s="847"/>
      <c r="C51" s="847">
        <v>7176</v>
      </c>
      <c r="D51" s="847">
        <f t="shared" si="11"/>
        <v>7391</v>
      </c>
      <c r="E51" s="847">
        <f t="shared" si="12"/>
        <v>7654</v>
      </c>
      <c r="F51" s="847">
        <f t="shared" si="13"/>
        <v>7930</v>
      </c>
      <c r="G51" s="847">
        <f t="shared" si="14"/>
        <v>8089</v>
      </c>
      <c r="H51" s="848"/>
      <c r="I51" s="850"/>
      <c r="J51" s="850"/>
      <c r="K51" s="850"/>
      <c r="L51" s="850"/>
      <c r="M51" s="850"/>
      <c r="N51" s="850"/>
      <c r="O51" s="850"/>
      <c r="P51" s="876">
        <v>24</v>
      </c>
      <c r="Q51" s="877"/>
      <c r="R51" s="870">
        <f t="shared" si="10"/>
        <v>8089</v>
      </c>
      <c r="S51" s="863">
        <v>14</v>
      </c>
      <c r="T51" s="857">
        <f t="shared" si="15"/>
        <v>8089</v>
      </c>
      <c r="U51" s="870">
        <f t="shared" si="16"/>
        <v>8089</v>
      </c>
      <c r="V51" s="851">
        <f t="shared" si="17"/>
        <v>97068</v>
      </c>
    </row>
    <row r="52" spans="1:22" ht="12" customHeight="1">
      <c r="A52" s="878"/>
      <c r="B52" s="879"/>
      <c r="C52" s="879">
        <v>7346</v>
      </c>
      <c r="D52" s="847">
        <f t="shared" si="11"/>
        <v>7566</v>
      </c>
      <c r="E52" s="847">
        <f t="shared" si="12"/>
        <v>7835</v>
      </c>
      <c r="F52" s="879">
        <f t="shared" si="13"/>
        <v>8117</v>
      </c>
      <c r="G52" s="847">
        <f t="shared" si="14"/>
        <v>8279</v>
      </c>
      <c r="H52" s="848"/>
      <c r="I52" s="850"/>
      <c r="J52" s="850"/>
      <c r="K52" s="850"/>
      <c r="L52" s="850"/>
      <c r="M52" s="850"/>
      <c r="N52" s="850"/>
      <c r="O52" s="850"/>
      <c r="P52" s="876">
        <v>25</v>
      </c>
      <c r="Q52" s="877"/>
      <c r="R52" s="870">
        <f t="shared" si="10"/>
        <v>8279</v>
      </c>
      <c r="S52" s="863">
        <v>15</v>
      </c>
      <c r="T52" s="847"/>
      <c r="U52" s="870">
        <f t="shared" si="16"/>
        <v>8279</v>
      </c>
      <c r="V52" s="851">
        <f t="shared" si="17"/>
        <v>99348</v>
      </c>
    </row>
    <row r="53" spans="1:22" ht="12" customHeight="1">
      <c r="A53" s="878"/>
      <c r="B53" s="879"/>
      <c r="C53" s="879">
        <v>7521</v>
      </c>
      <c r="D53" s="847">
        <f t="shared" si="11"/>
        <v>7747</v>
      </c>
      <c r="E53" s="847">
        <f t="shared" si="12"/>
        <v>8023</v>
      </c>
      <c r="F53" s="847">
        <f t="shared" si="13"/>
        <v>8312</v>
      </c>
      <c r="G53" s="847">
        <f t="shared" si="14"/>
        <v>8478</v>
      </c>
      <c r="H53" s="880"/>
      <c r="I53" s="859"/>
      <c r="J53" s="859"/>
      <c r="K53" s="859"/>
      <c r="L53" s="859"/>
      <c r="M53" s="850"/>
      <c r="N53" s="850"/>
      <c r="O53" s="850"/>
      <c r="P53" s="876">
        <v>26</v>
      </c>
      <c r="Q53" s="868"/>
      <c r="R53" s="881">
        <f t="shared" si="10"/>
        <v>8478</v>
      </c>
      <c r="S53" s="855">
        <v>16</v>
      </c>
      <c r="T53" s="847"/>
      <c r="U53" s="870">
        <f t="shared" si="16"/>
        <v>8478</v>
      </c>
      <c r="V53" s="851">
        <f t="shared" si="17"/>
        <v>101736</v>
      </c>
    </row>
    <row r="54" spans="1:22" ht="12" customHeight="1">
      <c r="A54" s="878"/>
      <c r="B54" s="879"/>
      <c r="C54" s="879">
        <v>7699</v>
      </c>
      <c r="D54" s="847">
        <f t="shared" si="11"/>
        <v>7930</v>
      </c>
      <c r="E54" s="847">
        <f t="shared" si="12"/>
        <v>8212</v>
      </c>
      <c r="F54" s="879">
        <f t="shared" si="13"/>
        <v>8508</v>
      </c>
      <c r="G54" s="847">
        <f t="shared" si="14"/>
        <v>8678</v>
      </c>
      <c r="H54" s="848"/>
      <c r="I54" s="850"/>
      <c r="J54" s="850"/>
      <c r="K54" s="850"/>
      <c r="L54" s="850"/>
      <c r="M54" s="850"/>
      <c r="N54" s="850"/>
      <c r="O54" s="850"/>
      <c r="P54" s="850"/>
      <c r="Q54" s="850"/>
      <c r="R54" s="850"/>
      <c r="S54" s="855">
        <v>17</v>
      </c>
      <c r="T54" s="847"/>
      <c r="U54" s="870">
        <f t="shared" si="16"/>
        <v>8678</v>
      </c>
      <c r="V54" s="851">
        <f t="shared" si="17"/>
        <v>104136</v>
      </c>
    </row>
    <row r="55" spans="1:22" ht="12" customHeight="1">
      <c r="A55" s="878"/>
      <c r="B55" s="879"/>
      <c r="C55" s="879">
        <v>7882</v>
      </c>
      <c r="D55" s="847">
        <f t="shared" si="11"/>
        <v>8118</v>
      </c>
      <c r="E55" s="847">
        <f t="shared" si="12"/>
        <v>8407</v>
      </c>
      <c r="F55" s="879">
        <f t="shared" si="13"/>
        <v>8710</v>
      </c>
      <c r="G55" s="847">
        <f t="shared" si="14"/>
        <v>8884</v>
      </c>
      <c r="H55" s="873"/>
      <c r="I55" s="882"/>
      <c r="J55" s="859"/>
      <c r="K55" s="859"/>
      <c r="L55" s="859"/>
      <c r="M55" s="859"/>
      <c r="N55" s="859"/>
      <c r="O55" s="859"/>
      <c r="P55" s="859"/>
      <c r="Q55" s="859"/>
      <c r="R55" s="859"/>
      <c r="S55" s="855">
        <v>18</v>
      </c>
      <c r="T55" s="883"/>
      <c r="U55" s="881">
        <f t="shared" si="16"/>
        <v>8884</v>
      </c>
      <c r="V55" s="851">
        <f t="shared" si="17"/>
        <v>106608</v>
      </c>
    </row>
    <row r="56" spans="1:22" s="891" customFormat="1" ht="12" customHeight="1">
      <c r="A56" s="884"/>
      <c r="B56" s="885"/>
      <c r="C56" s="885"/>
      <c r="D56" s="885"/>
      <c r="E56" s="885"/>
      <c r="F56" s="885"/>
      <c r="G56" s="885"/>
      <c r="H56" s="886" t="s">
        <v>76</v>
      </c>
      <c r="I56" s="887"/>
      <c r="J56" s="888"/>
      <c r="K56" s="889"/>
      <c r="L56" s="887"/>
      <c r="M56" s="888"/>
      <c r="N56" s="889"/>
      <c r="O56" s="889"/>
      <c r="P56" s="889"/>
      <c r="Q56" s="889"/>
      <c r="R56" s="889"/>
      <c r="S56" s="889"/>
      <c r="T56" s="889"/>
      <c r="U56" s="890"/>
      <c r="V56" s="889"/>
    </row>
  </sheetData>
  <phoneticPr fontId="3" type="noConversion"/>
  <printOptions horizontalCentered="1" verticalCentered="1" gridLines="1" gridLinesSet="0"/>
  <pageMargins left="0.25" right="0.19685039370078741" top="1.1599999999999999" bottom="0.43" header="0.32" footer="0.21"/>
  <pageSetup orientation="portrait" horizontalDpi="4294967292" r:id="rId1"/>
  <headerFooter alignWithMargins="0">
    <oddHeader>&amp;C&amp;"Times New Roman,Bold"&amp;11The California State Universities
12-MONTH FACULTY Salary Schedule
Effective April 1, 2002
(Class Codes 2359, 2361, 2373, 2376, 2379, 2382, 2920)&amp;R&amp;"Times New Roman,Bold"&amp;11 4-1-02
2.0% GSI
2.65% SSI&amp;10 (6/30/02)</oddHeader>
    <oddFooter>&amp;L&amp;"Times New Roman,Bold"CSUN:FSA:cks:&amp;D&amp;R&amp;"Times New Roman,Bold"&amp;10&amp;F</oddFooter>
  </headerFooter>
  <rowBreaks count="1" manualBreakCount="1">
    <brk id="5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opLeftCell="G1" workbookViewId="0">
      <pane ySplit="5" topLeftCell="A6" activePane="bottomLeft" state="frozen"/>
      <selection activeCell="I1" sqref="I1"/>
      <selection pane="bottomLeft" activeCell="H6" sqref="H6"/>
    </sheetView>
  </sheetViews>
  <sheetFormatPr defaultColWidth="9" defaultRowHeight="12" customHeight="1"/>
  <cols>
    <col min="1" max="1" width="8.28515625" style="53" hidden="1" customWidth="1"/>
    <col min="2" max="3" width="10.7109375" style="53" hidden="1" customWidth="1"/>
    <col min="4" max="4" width="10.7109375" style="104" hidden="1" customWidth="1"/>
    <col min="5" max="6" width="10.7109375" style="105" hidden="1" customWidth="1"/>
    <col min="7" max="7" width="3.7109375" style="108" customWidth="1"/>
    <col min="8" max="8" width="8.85546875" style="104" bestFit="1" customWidth="1"/>
    <col min="9" max="9" width="3.140625" style="106" customWidth="1"/>
    <col min="10" max="10" width="0.140625" style="53" customWidth="1"/>
    <col min="11" max="11" width="9.28515625" style="107" bestFit="1" customWidth="1"/>
    <col min="12" max="12" width="2.85546875" style="106" customWidth="1"/>
    <col min="13" max="13" width="10.5703125" style="106" bestFit="1" customWidth="1"/>
    <col min="14" max="14" width="3.140625" style="106" customWidth="1"/>
    <col min="15" max="15" width="9.28515625" style="106" bestFit="1" customWidth="1"/>
    <col min="16" max="16" width="3.140625" style="106" customWidth="1"/>
    <col min="17" max="17" width="9" style="108" customWidth="1"/>
    <col min="18" max="18" width="10.28515625" style="109" hidden="1" customWidth="1"/>
    <col min="19" max="19" width="9.140625" style="107" bestFit="1" customWidth="1"/>
    <col min="20" max="20" width="3.140625" style="104" customWidth="1"/>
    <col min="21" max="21" width="0.140625" style="109" customWidth="1"/>
    <col min="22" max="22" width="10" style="107" bestFit="1" customWidth="1"/>
    <col min="23" max="23" width="9.140625" style="107" bestFit="1" customWidth="1"/>
    <col min="24" max="24" width="8" style="110" bestFit="1" customWidth="1"/>
    <col min="25" max="16384" width="9" style="53"/>
  </cols>
  <sheetData>
    <row r="1" spans="1:24" s="8" customFormat="1" ht="12" customHeight="1">
      <c r="A1" s="1"/>
      <c r="B1" s="2"/>
      <c r="C1" s="2"/>
      <c r="D1" s="3"/>
      <c r="E1" s="4"/>
      <c r="F1" s="4"/>
      <c r="G1" s="7"/>
      <c r="H1" s="6" t="s">
        <v>0</v>
      </c>
      <c r="I1" s="7"/>
      <c r="K1" s="6" t="s">
        <v>1</v>
      </c>
      <c r="L1" s="7"/>
      <c r="M1" s="1227" t="s">
        <v>2</v>
      </c>
      <c r="N1" s="1227"/>
      <c r="O1" s="1228"/>
      <c r="P1" s="7" t="s">
        <v>3</v>
      </c>
      <c r="Q1" s="1229" t="s">
        <v>4</v>
      </c>
      <c r="R1" s="1236"/>
      <c r="S1" s="1230"/>
      <c r="T1" s="9"/>
      <c r="V1" s="10" t="s">
        <v>5</v>
      </c>
      <c r="W1" s="11"/>
      <c r="X1" s="5"/>
    </row>
    <row r="2" spans="1:24" s="17" customFormat="1" ht="12" customHeight="1">
      <c r="A2" s="12" t="s">
        <v>6</v>
      </c>
      <c r="B2" s="13" t="s">
        <v>7</v>
      </c>
      <c r="C2" s="13"/>
      <c r="D2" s="14"/>
      <c r="E2" s="15"/>
      <c r="F2" s="15"/>
      <c r="G2" s="16" t="s">
        <v>8</v>
      </c>
      <c r="H2" s="14" t="s">
        <v>9</v>
      </c>
      <c r="I2" s="16"/>
      <c r="K2" s="14" t="s">
        <v>10</v>
      </c>
      <c r="L2" s="16"/>
      <c r="M2" s="16"/>
      <c r="N2" s="16"/>
      <c r="O2" s="16" t="s">
        <v>11</v>
      </c>
      <c r="P2" s="16"/>
      <c r="Q2" s="18" t="s">
        <v>3</v>
      </c>
      <c r="R2" s="13" t="s">
        <v>12</v>
      </c>
      <c r="S2" s="14" t="s">
        <v>12</v>
      </c>
      <c r="T2" s="19"/>
      <c r="V2" s="20"/>
      <c r="W2" s="14" t="s">
        <v>13</v>
      </c>
      <c r="X2" s="21"/>
    </row>
    <row r="3" spans="1:24" s="17" customFormat="1" ht="12" customHeight="1">
      <c r="A3" s="12" t="s">
        <v>14</v>
      </c>
      <c r="B3" s="13" t="s">
        <v>14</v>
      </c>
      <c r="C3" s="13"/>
      <c r="D3" s="14"/>
      <c r="E3" s="15"/>
      <c r="F3" s="15"/>
      <c r="G3" s="22" t="s">
        <v>15</v>
      </c>
      <c r="H3" s="14"/>
      <c r="I3" s="21"/>
      <c r="K3" s="14" t="s">
        <v>16</v>
      </c>
      <c r="L3" s="16"/>
      <c r="M3" s="16" t="s">
        <v>3</v>
      </c>
      <c r="N3" s="21"/>
      <c r="O3" s="16" t="s">
        <v>17</v>
      </c>
      <c r="P3" s="21"/>
      <c r="Q3" s="16" t="s">
        <v>3</v>
      </c>
      <c r="R3" s="13" t="s">
        <v>3</v>
      </c>
      <c r="S3" s="14" t="s">
        <v>18</v>
      </c>
      <c r="T3" s="19"/>
      <c r="V3" s="20" t="s">
        <v>3</v>
      </c>
      <c r="W3" s="14" t="s">
        <v>19</v>
      </c>
      <c r="X3" s="16" t="s">
        <v>3</v>
      </c>
    </row>
    <row r="4" spans="1:24" s="17" customFormat="1" ht="12" customHeight="1">
      <c r="A4" s="23" t="s">
        <v>20</v>
      </c>
      <c r="B4" s="24" t="s">
        <v>20</v>
      </c>
      <c r="C4" s="24">
        <v>35612</v>
      </c>
      <c r="D4" s="25">
        <v>36039</v>
      </c>
      <c r="E4" s="26" t="s">
        <v>21</v>
      </c>
      <c r="F4" s="27">
        <v>36708</v>
      </c>
      <c r="G4" s="22" t="s">
        <v>22</v>
      </c>
      <c r="H4" s="14"/>
      <c r="I4" s="21"/>
      <c r="K4" s="14" t="s">
        <v>23</v>
      </c>
      <c r="L4" s="16"/>
      <c r="M4" s="16" t="s">
        <v>24</v>
      </c>
      <c r="N4" s="22"/>
      <c r="O4" s="16"/>
      <c r="P4" s="21"/>
      <c r="Q4" s="16" t="s">
        <v>25</v>
      </c>
      <c r="R4" s="13" t="s">
        <v>3</v>
      </c>
      <c r="S4" s="14" t="s">
        <v>25</v>
      </c>
      <c r="T4" s="19"/>
      <c r="V4" s="20" t="s">
        <v>26</v>
      </c>
      <c r="W4" s="14"/>
      <c r="X4" s="22" t="s">
        <v>27</v>
      </c>
    </row>
    <row r="5" spans="1:24" s="34" customFormat="1" ht="12" customHeight="1" thickBot="1">
      <c r="A5" s="28">
        <v>34881</v>
      </c>
      <c r="B5" s="29">
        <v>34881</v>
      </c>
      <c r="C5" s="30">
        <v>2.2100000000000002E-2</v>
      </c>
      <c r="D5" s="31">
        <v>0.03</v>
      </c>
      <c r="E5" s="31">
        <v>3.56E-2</v>
      </c>
      <c r="F5" s="31">
        <v>3.5999999999999997E-2</v>
      </c>
      <c r="G5" s="32" t="s">
        <v>28</v>
      </c>
      <c r="H5" s="33" t="s">
        <v>29</v>
      </c>
      <c r="I5" s="32"/>
      <c r="K5" s="33" t="s">
        <v>30</v>
      </c>
      <c r="L5" s="32"/>
      <c r="M5" s="35" t="s">
        <v>3</v>
      </c>
      <c r="N5" s="35"/>
      <c r="O5" s="35" t="s">
        <v>31</v>
      </c>
      <c r="P5" s="32"/>
      <c r="Q5" s="35"/>
      <c r="R5" s="36" t="s">
        <v>3</v>
      </c>
      <c r="S5" s="33" t="s">
        <v>32</v>
      </c>
      <c r="T5" s="37"/>
      <c r="V5" s="38"/>
      <c r="W5" s="38" t="s">
        <v>33</v>
      </c>
      <c r="X5" s="32" t="s">
        <v>7</v>
      </c>
    </row>
    <row r="6" spans="1:24" ht="12" customHeight="1">
      <c r="A6" s="39" t="s">
        <v>34</v>
      </c>
      <c r="B6" s="40">
        <v>2108</v>
      </c>
      <c r="C6" s="41">
        <v>2230</v>
      </c>
      <c r="D6" s="42">
        <f t="shared" ref="D6:D37" si="0">ROUND(C6*1.03,)</f>
        <v>2297</v>
      </c>
      <c r="E6" s="43">
        <f t="shared" ref="E6:E37" si="1">ROUND(1.0356*D6,0)</f>
        <v>2379</v>
      </c>
      <c r="F6" s="43">
        <f t="shared" ref="F6:F37" si="2">ROUND(E6*1.036,0)</f>
        <v>2465</v>
      </c>
      <c r="G6" s="48">
        <v>1</v>
      </c>
      <c r="H6" s="45">
        <f t="shared" ref="H6:H13" si="3">F6</f>
        <v>2465</v>
      </c>
      <c r="I6" s="44"/>
      <c r="J6" s="46"/>
      <c r="K6" s="47"/>
      <c r="L6" s="44"/>
      <c r="M6" s="44"/>
      <c r="N6" s="44"/>
      <c r="O6" s="44"/>
      <c r="P6" s="44"/>
      <c r="Q6" s="48"/>
      <c r="R6" s="49"/>
      <c r="S6" s="47"/>
      <c r="T6" s="50"/>
      <c r="U6" s="49"/>
      <c r="V6" s="51"/>
      <c r="W6" s="51"/>
      <c r="X6" s="52">
        <f t="shared" ref="X6:X37" si="4">12*F6</f>
        <v>29580</v>
      </c>
    </row>
    <row r="7" spans="1:24" ht="12" customHeight="1">
      <c r="A7" s="54"/>
      <c r="B7" s="40"/>
      <c r="C7" s="41">
        <v>2278</v>
      </c>
      <c r="D7" s="42">
        <f t="shared" si="0"/>
        <v>2346</v>
      </c>
      <c r="E7" s="43">
        <f t="shared" si="1"/>
        <v>2430</v>
      </c>
      <c r="F7" s="43">
        <f t="shared" si="2"/>
        <v>2517</v>
      </c>
      <c r="G7" s="48">
        <v>2</v>
      </c>
      <c r="H7" s="55">
        <f t="shared" si="3"/>
        <v>2517</v>
      </c>
      <c r="I7" s="44"/>
      <c r="J7" s="46"/>
      <c r="K7" s="47"/>
      <c r="L7" s="44"/>
      <c r="M7" s="44"/>
      <c r="N7" s="44"/>
      <c r="O7" s="44"/>
      <c r="P7" s="44"/>
      <c r="Q7" s="48"/>
      <c r="R7" s="49"/>
      <c r="S7" s="47"/>
      <c r="T7" s="50"/>
      <c r="U7" s="49"/>
      <c r="V7" s="51"/>
      <c r="W7" s="51"/>
      <c r="X7" s="52">
        <f t="shared" si="4"/>
        <v>30204</v>
      </c>
    </row>
    <row r="8" spans="1:24" ht="12" customHeight="1">
      <c r="A8" s="39" t="s">
        <v>35</v>
      </c>
      <c r="B8" s="40">
        <v>2197</v>
      </c>
      <c r="C8" s="41">
        <v>2324</v>
      </c>
      <c r="D8" s="42">
        <f t="shared" si="0"/>
        <v>2394</v>
      </c>
      <c r="E8" s="43">
        <f t="shared" si="1"/>
        <v>2479</v>
      </c>
      <c r="F8" s="43">
        <f t="shared" si="2"/>
        <v>2568</v>
      </c>
      <c r="G8" s="48">
        <v>3</v>
      </c>
      <c r="H8" s="55">
        <f t="shared" si="3"/>
        <v>2568</v>
      </c>
      <c r="I8" s="44"/>
      <c r="J8" s="46"/>
      <c r="K8" s="47"/>
      <c r="L8" s="44"/>
      <c r="M8" s="44"/>
      <c r="N8" s="44"/>
      <c r="O8" s="44"/>
      <c r="P8" s="44"/>
      <c r="Q8" s="48"/>
      <c r="R8" s="49"/>
      <c r="S8" s="47"/>
      <c r="T8" s="50"/>
      <c r="U8" s="49"/>
      <c r="V8" s="51"/>
      <c r="W8" s="51"/>
      <c r="X8" s="52">
        <f t="shared" si="4"/>
        <v>30816</v>
      </c>
    </row>
    <row r="9" spans="1:24" ht="12" customHeight="1">
      <c r="A9" s="54"/>
      <c r="B9" s="40"/>
      <c r="C9" s="41">
        <v>2375</v>
      </c>
      <c r="D9" s="42">
        <f t="shared" si="0"/>
        <v>2446</v>
      </c>
      <c r="E9" s="43">
        <f t="shared" si="1"/>
        <v>2533</v>
      </c>
      <c r="F9" s="43">
        <f t="shared" si="2"/>
        <v>2624</v>
      </c>
      <c r="G9" s="48">
        <v>4</v>
      </c>
      <c r="H9" s="55">
        <f t="shared" si="3"/>
        <v>2624</v>
      </c>
      <c r="I9" s="44"/>
      <c r="J9" s="46"/>
      <c r="K9" s="47"/>
      <c r="L9" s="44"/>
      <c r="M9" s="44"/>
      <c r="N9" s="44"/>
      <c r="O9" s="44"/>
      <c r="P9" s="44"/>
      <c r="Q9" s="48"/>
      <c r="R9" s="49"/>
      <c r="S9" s="47"/>
      <c r="T9" s="50"/>
      <c r="U9" s="49"/>
      <c r="V9" s="51"/>
      <c r="W9" s="51"/>
      <c r="X9" s="52">
        <f t="shared" si="4"/>
        <v>31488</v>
      </c>
    </row>
    <row r="10" spans="1:24" ht="12" customHeight="1">
      <c r="A10" s="39" t="s">
        <v>36</v>
      </c>
      <c r="B10" s="40">
        <v>2292</v>
      </c>
      <c r="C10" s="41">
        <v>2426</v>
      </c>
      <c r="D10" s="42">
        <f t="shared" si="0"/>
        <v>2499</v>
      </c>
      <c r="E10" s="43">
        <f t="shared" si="1"/>
        <v>2588</v>
      </c>
      <c r="F10" s="43">
        <f t="shared" si="2"/>
        <v>2681</v>
      </c>
      <c r="G10" s="48">
        <v>5</v>
      </c>
      <c r="H10" s="45">
        <f t="shared" si="3"/>
        <v>2681</v>
      </c>
      <c r="I10" s="44"/>
      <c r="J10" s="46"/>
      <c r="K10" s="47"/>
      <c r="L10" s="44"/>
      <c r="M10" s="44"/>
      <c r="N10" s="44"/>
      <c r="O10" s="56" t="s">
        <v>3</v>
      </c>
      <c r="P10" s="44"/>
      <c r="Q10" s="48"/>
      <c r="R10" s="49"/>
      <c r="S10" s="47"/>
      <c r="T10" s="50"/>
      <c r="U10" s="49"/>
      <c r="V10" s="51"/>
      <c r="W10" s="51"/>
      <c r="X10" s="52">
        <f t="shared" si="4"/>
        <v>32172</v>
      </c>
    </row>
    <row r="11" spans="1:24" ht="12" customHeight="1">
      <c r="A11" s="54"/>
      <c r="B11" s="40"/>
      <c r="C11" s="41">
        <v>2478</v>
      </c>
      <c r="D11" s="42">
        <f t="shared" si="0"/>
        <v>2552</v>
      </c>
      <c r="E11" s="43">
        <f t="shared" si="1"/>
        <v>2643</v>
      </c>
      <c r="F11" s="43">
        <f t="shared" si="2"/>
        <v>2738</v>
      </c>
      <c r="G11" s="704">
        <v>6</v>
      </c>
      <c r="H11" s="58">
        <f t="shared" si="3"/>
        <v>2738</v>
      </c>
      <c r="I11" s="44"/>
      <c r="J11" s="46"/>
      <c r="K11" s="47"/>
      <c r="L11" s="44"/>
      <c r="M11" s="44"/>
      <c r="N11" s="44"/>
      <c r="O11" s="44"/>
      <c r="P11" s="44"/>
      <c r="Q11" s="48"/>
      <c r="R11" s="49"/>
      <c r="S11" s="47"/>
      <c r="T11" s="50"/>
      <c r="U11" s="49"/>
      <c r="V11" s="47"/>
      <c r="W11" s="47"/>
      <c r="X11" s="52">
        <f t="shared" si="4"/>
        <v>32856</v>
      </c>
    </row>
    <row r="12" spans="1:24" ht="12" customHeight="1">
      <c r="A12" s="54"/>
      <c r="B12" s="40"/>
      <c r="C12" s="41">
        <v>2530</v>
      </c>
      <c r="D12" s="42">
        <f t="shared" si="0"/>
        <v>2606</v>
      </c>
      <c r="E12" s="43">
        <f t="shared" si="1"/>
        <v>2699</v>
      </c>
      <c r="F12" s="43">
        <f t="shared" si="2"/>
        <v>2796</v>
      </c>
      <c r="G12" s="704">
        <v>7</v>
      </c>
      <c r="H12" s="58">
        <f t="shared" si="3"/>
        <v>2796</v>
      </c>
      <c r="I12" s="44"/>
      <c r="J12" s="46"/>
      <c r="K12" s="47"/>
      <c r="L12" s="44"/>
      <c r="M12" s="44"/>
      <c r="N12" s="44"/>
      <c r="O12" s="44"/>
      <c r="P12" s="44"/>
      <c r="Q12" s="48"/>
      <c r="R12" s="49"/>
      <c r="S12" s="47"/>
      <c r="T12" s="50"/>
      <c r="U12" s="49"/>
      <c r="V12" s="47"/>
      <c r="W12" s="47"/>
      <c r="X12" s="52">
        <f t="shared" si="4"/>
        <v>33552</v>
      </c>
    </row>
    <row r="13" spans="1:24" ht="12" customHeight="1">
      <c r="A13" s="54"/>
      <c r="B13" s="40"/>
      <c r="C13" s="41">
        <v>2585</v>
      </c>
      <c r="D13" s="42">
        <f t="shared" si="0"/>
        <v>2663</v>
      </c>
      <c r="E13" s="43">
        <f t="shared" si="1"/>
        <v>2758</v>
      </c>
      <c r="F13" s="43">
        <f t="shared" si="2"/>
        <v>2857</v>
      </c>
      <c r="G13" s="704">
        <v>8</v>
      </c>
      <c r="H13" s="59">
        <f t="shared" si="3"/>
        <v>2857</v>
      </c>
      <c r="I13" s="44"/>
      <c r="J13" s="46"/>
      <c r="K13" s="47"/>
      <c r="L13" s="44"/>
      <c r="M13" s="44"/>
      <c r="N13" s="44"/>
      <c r="O13" s="44"/>
      <c r="P13" s="44"/>
      <c r="Q13" s="48"/>
      <c r="R13" s="49"/>
      <c r="S13" s="47"/>
      <c r="T13" s="50"/>
      <c r="U13" s="49"/>
      <c r="V13" s="47"/>
      <c r="W13" s="47"/>
      <c r="X13" s="52">
        <f t="shared" si="4"/>
        <v>34284</v>
      </c>
    </row>
    <row r="14" spans="1:24" ht="12" customHeight="1">
      <c r="A14" s="39" t="s">
        <v>37</v>
      </c>
      <c r="B14" s="40">
        <v>2495</v>
      </c>
      <c r="C14" s="41">
        <v>2640</v>
      </c>
      <c r="D14" s="42">
        <f t="shared" si="0"/>
        <v>2719</v>
      </c>
      <c r="E14" s="43">
        <f t="shared" si="1"/>
        <v>2816</v>
      </c>
      <c r="F14" s="43">
        <f t="shared" si="2"/>
        <v>2917</v>
      </c>
      <c r="G14" s="48"/>
      <c r="H14" s="50"/>
      <c r="I14" s="44">
        <v>1</v>
      </c>
      <c r="J14" s="60">
        <v>2525</v>
      </c>
      <c r="K14" s="61">
        <f t="shared" ref="K14:K27" si="5">F14</f>
        <v>2917</v>
      </c>
      <c r="L14" s="44"/>
      <c r="M14" s="44"/>
      <c r="N14" s="44"/>
      <c r="O14" s="44"/>
      <c r="P14" s="44"/>
      <c r="Q14" s="48"/>
      <c r="R14" s="49"/>
      <c r="S14" s="47"/>
      <c r="T14" s="50"/>
      <c r="U14" s="49"/>
      <c r="V14" s="51"/>
      <c r="W14" s="51"/>
      <c r="X14" s="52">
        <f t="shared" si="4"/>
        <v>35004</v>
      </c>
    </row>
    <row r="15" spans="1:24" ht="12" customHeight="1">
      <c r="A15" s="54"/>
      <c r="B15" s="40"/>
      <c r="C15" s="41">
        <v>2699</v>
      </c>
      <c r="D15" s="42">
        <f t="shared" si="0"/>
        <v>2780</v>
      </c>
      <c r="E15" s="43">
        <f t="shared" si="1"/>
        <v>2879</v>
      </c>
      <c r="F15" s="43">
        <f t="shared" si="2"/>
        <v>2983</v>
      </c>
      <c r="G15" s="48"/>
      <c r="H15" s="50"/>
      <c r="I15" s="44">
        <v>2</v>
      </c>
      <c r="J15" s="60">
        <v>2581</v>
      </c>
      <c r="K15" s="62">
        <f t="shared" si="5"/>
        <v>2983</v>
      </c>
      <c r="L15" s="44"/>
      <c r="M15" s="44"/>
      <c r="N15" s="44"/>
      <c r="O15" s="44"/>
      <c r="P15" s="44"/>
      <c r="Q15" s="48"/>
      <c r="R15" s="49"/>
      <c r="S15" s="47"/>
      <c r="T15" s="50"/>
      <c r="U15" s="49"/>
      <c r="V15" s="51"/>
      <c r="W15" s="51"/>
      <c r="X15" s="52">
        <f t="shared" si="4"/>
        <v>35796</v>
      </c>
    </row>
    <row r="16" spans="1:24" ht="12" customHeight="1">
      <c r="A16" s="39" t="s">
        <v>38</v>
      </c>
      <c r="B16" s="40">
        <v>2605</v>
      </c>
      <c r="C16" s="41">
        <v>2757</v>
      </c>
      <c r="D16" s="42">
        <f t="shared" si="0"/>
        <v>2840</v>
      </c>
      <c r="E16" s="43">
        <f t="shared" si="1"/>
        <v>2941</v>
      </c>
      <c r="F16" s="43">
        <f t="shared" si="2"/>
        <v>3047</v>
      </c>
      <c r="G16" s="48"/>
      <c r="H16" s="50"/>
      <c r="I16" s="44">
        <v>3</v>
      </c>
      <c r="J16" s="60">
        <v>2636</v>
      </c>
      <c r="K16" s="62">
        <f t="shared" si="5"/>
        <v>3047</v>
      </c>
      <c r="L16" s="44"/>
      <c r="M16" s="44"/>
      <c r="N16" s="44"/>
      <c r="O16" s="44"/>
      <c r="P16" s="44"/>
      <c r="Q16" s="48"/>
      <c r="R16" s="49"/>
      <c r="S16" s="47"/>
      <c r="T16" s="50"/>
      <c r="U16" s="49"/>
      <c r="V16" s="51"/>
      <c r="W16" s="51"/>
      <c r="X16" s="52">
        <f t="shared" si="4"/>
        <v>36564</v>
      </c>
    </row>
    <row r="17" spans="1:24" ht="12" customHeight="1">
      <c r="A17" s="54"/>
      <c r="B17" s="40"/>
      <c r="C17" s="41">
        <v>2821</v>
      </c>
      <c r="D17" s="42">
        <f t="shared" si="0"/>
        <v>2906</v>
      </c>
      <c r="E17" s="43">
        <f t="shared" si="1"/>
        <v>3009</v>
      </c>
      <c r="F17" s="43">
        <f t="shared" si="2"/>
        <v>3117</v>
      </c>
      <c r="G17" s="48"/>
      <c r="H17" s="50"/>
      <c r="I17" s="44">
        <v>4</v>
      </c>
      <c r="J17" s="60">
        <v>2698</v>
      </c>
      <c r="K17" s="62">
        <f t="shared" si="5"/>
        <v>3117</v>
      </c>
      <c r="L17" s="44"/>
      <c r="M17" s="44"/>
      <c r="N17" s="44"/>
      <c r="O17" s="44"/>
      <c r="P17" s="44"/>
      <c r="Q17" s="48"/>
      <c r="R17" s="49"/>
      <c r="S17" s="47"/>
      <c r="T17" s="50"/>
      <c r="U17" s="49"/>
      <c r="V17" s="51"/>
      <c r="W17" s="51"/>
      <c r="X17" s="52">
        <f t="shared" si="4"/>
        <v>37404</v>
      </c>
    </row>
    <row r="18" spans="1:24" ht="12" customHeight="1">
      <c r="A18" s="39" t="s">
        <v>39</v>
      </c>
      <c r="B18" s="40">
        <v>2726</v>
      </c>
      <c r="C18" s="41">
        <v>2885</v>
      </c>
      <c r="D18" s="42">
        <f t="shared" si="0"/>
        <v>2972</v>
      </c>
      <c r="E18" s="43">
        <f t="shared" si="1"/>
        <v>3078</v>
      </c>
      <c r="F18" s="43">
        <f t="shared" si="2"/>
        <v>3189</v>
      </c>
      <c r="G18" s="48"/>
      <c r="H18" s="50"/>
      <c r="I18" s="44">
        <v>5</v>
      </c>
      <c r="J18" s="60">
        <v>2759</v>
      </c>
      <c r="K18" s="62">
        <f t="shared" si="5"/>
        <v>3189</v>
      </c>
      <c r="L18" s="63">
        <v>1</v>
      </c>
      <c r="M18" s="64">
        <f t="shared" ref="M18:M45" si="6">F18</f>
        <v>3189</v>
      </c>
      <c r="N18" s="44"/>
      <c r="O18" s="44"/>
      <c r="P18" s="44"/>
      <c r="Q18" s="48"/>
      <c r="R18" s="49"/>
      <c r="S18" s="47"/>
      <c r="T18" s="50"/>
      <c r="U18" s="49"/>
      <c r="V18" s="51"/>
      <c r="W18" s="51"/>
      <c r="X18" s="52">
        <f t="shared" si="4"/>
        <v>38268</v>
      </c>
    </row>
    <row r="19" spans="1:24" ht="12" customHeight="1">
      <c r="A19" s="54"/>
      <c r="B19" s="40"/>
      <c r="C19" s="41">
        <v>2952</v>
      </c>
      <c r="D19" s="42">
        <f t="shared" si="0"/>
        <v>3041</v>
      </c>
      <c r="E19" s="43">
        <f t="shared" si="1"/>
        <v>3149</v>
      </c>
      <c r="F19" s="43">
        <f t="shared" si="2"/>
        <v>3262</v>
      </c>
      <c r="G19" s="48"/>
      <c r="H19" s="50"/>
      <c r="I19" s="44">
        <v>6</v>
      </c>
      <c r="J19" s="60">
        <v>2823</v>
      </c>
      <c r="K19" s="62">
        <f t="shared" si="5"/>
        <v>3262</v>
      </c>
      <c r="L19" s="63">
        <v>2</v>
      </c>
      <c r="M19" s="65">
        <f t="shared" si="6"/>
        <v>3262</v>
      </c>
      <c r="N19" s="44"/>
      <c r="O19" s="44"/>
      <c r="P19" s="44"/>
      <c r="Q19" s="48"/>
      <c r="R19" s="49"/>
      <c r="S19" s="47"/>
      <c r="T19" s="50"/>
      <c r="U19" s="49"/>
      <c r="V19" s="51"/>
      <c r="W19" s="51"/>
      <c r="X19" s="52">
        <f t="shared" si="4"/>
        <v>39144</v>
      </c>
    </row>
    <row r="20" spans="1:24" ht="12" customHeight="1">
      <c r="A20" s="39" t="s">
        <v>40</v>
      </c>
      <c r="B20" s="40">
        <v>2853</v>
      </c>
      <c r="C20" s="41">
        <v>3019</v>
      </c>
      <c r="D20" s="42">
        <f t="shared" si="0"/>
        <v>3110</v>
      </c>
      <c r="E20" s="43">
        <f t="shared" si="1"/>
        <v>3221</v>
      </c>
      <c r="F20" s="43">
        <f t="shared" si="2"/>
        <v>3337</v>
      </c>
      <c r="G20" s="48"/>
      <c r="H20" s="50"/>
      <c r="I20" s="44">
        <v>7</v>
      </c>
      <c r="J20" s="60">
        <v>2887</v>
      </c>
      <c r="K20" s="62">
        <f t="shared" si="5"/>
        <v>3337</v>
      </c>
      <c r="L20" s="63">
        <v>3</v>
      </c>
      <c r="M20" s="65">
        <f t="shared" si="6"/>
        <v>3337</v>
      </c>
      <c r="N20" s="44"/>
      <c r="O20" s="44"/>
      <c r="P20" s="44"/>
      <c r="Q20" s="48"/>
      <c r="R20" s="49"/>
      <c r="S20" s="47"/>
      <c r="T20" s="50"/>
      <c r="U20" s="49"/>
      <c r="V20" s="51"/>
      <c r="W20" s="51"/>
      <c r="X20" s="52">
        <f t="shared" si="4"/>
        <v>40044</v>
      </c>
    </row>
    <row r="21" spans="1:24" ht="12" customHeight="1">
      <c r="A21" s="54"/>
      <c r="B21" s="40"/>
      <c r="C21" s="41">
        <v>3091</v>
      </c>
      <c r="D21" s="42">
        <f t="shared" si="0"/>
        <v>3184</v>
      </c>
      <c r="E21" s="43">
        <f t="shared" si="1"/>
        <v>3297</v>
      </c>
      <c r="F21" s="43">
        <f t="shared" si="2"/>
        <v>3416</v>
      </c>
      <c r="G21" s="48"/>
      <c r="H21" s="50"/>
      <c r="I21" s="44">
        <v>8</v>
      </c>
      <c r="J21" s="60">
        <v>2956</v>
      </c>
      <c r="K21" s="62">
        <f t="shared" si="5"/>
        <v>3416</v>
      </c>
      <c r="L21" s="63">
        <v>4</v>
      </c>
      <c r="M21" s="65">
        <f t="shared" si="6"/>
        <v>3416</v>
      </c>
      <c r="N21" s="44"/>
      <c r="O21" s="44"/>
      <c r="P21" s="44"/>
      <c r="Q21" s="48"/>
      <c r="R21" s="49"/>
      <c r="S21" s="47"/>
      <c r="T21" s="50"/>
      <c r="U21" s="49"/>
      <c r="V21" s="51"/>
      <c r="W21" s="51"/>
      <c r="X21" s="52">
        <f t="shared" si="4"/>
        <v>40992</v>
      </c>
    </row>
    <row r="22" spans="1:24" ht="12" customHeight="1">
      <c r="A22" s="39" t="s">
        <v>41</v>
      </c>
      <c r="B22" s="40">
        <v>2989</v>
      </c>
      <c r="C22" s="41">
        <v>3163</v>
      </c>
      <c r="D22" s="42">
        <f t="shared" si="0"/>
        <v>3258</v>
      </c>
      <c r="E22" s="43">
        <f t="shared" si="1"/>
        <v>3374</v>
      </c>
      <c r="F22" s="43">
        <f t="shared" si="2"/>
        <v>3495</v>
      </c>
      <c r="G22" s="48"/>
      <c r="H22" s="50"/>
      <c r="I22" s="44">
        <v>9</v>
      </c>
      <c r="J22" s="60">
        <v>3025</v>
      </c>
      <c r="K22" s="61">
        <f t="shared" si="5"/>
        <v>3495</v>
      </c>
      <c r="L22" s="44">
        <v>5</v>
      </c>
      <c r="M22" s="65">
        <f t="shared" si="6"/>
        <v>3495</v>
      </c>
      <c r="N22" s="66">
        <v>1</v>
      </c>
      <c r="O22" s="67">
        <f t="shared" ref="O22:O49" si="7">F22</f>
        <v>3495</v>
      </c>
      <c r="P22" s="44"/>
      <c r="Q22" s="48"/>
      <c r="R22" s="49"/>
      <c r="S22" s="47"/>
      <c r="T22" s="50"/>
      <c r="U22" s="49"/>
      <c r="V22" s="51"/>
      <c r="W22" s="51"/>
      <c r="X22" s="52">
        <f t="shared" si="4"/>
        <v>41940</v>
      </c>
    </row>
    <row r="23" spans="1:24" ht="12" customHeight="1">
      <c r="A23" s="54"/>
      <c r="B23" s="40"/>
      <c r="C23" s="41">
        <v>3239</v>
      </c>
      <c r="D23" s="42">
        <f t="shared" si="0"/>
        <v>3336</v>
      </c>
      <c r="E23" s="43">
        <f t="shared" si="1"/>
        <v>3455</v>
      </c>
      <c r="F23" s="43">
        <f t="shared" si="2"/>
        <v>3579</v>
      </c>
      <c r="G23" s="48"/>
      <c r="H23" s="50"/>
      <c r="I23" s="57">
        <v>10</v>
      </c>
      <c r="J23" s="68"/>
      <c r="K23" s="69">
        <f t="shared" si="5"/>
        <v>3579</v>
      </c>
      <c r="L23" s="44">
        <v>6</v>
      </c>
      <c r="M23" s="65">
        <f t="shared" si="6"/>
        <v>3579</v>
      </c>
      <c r="N23" s="44">
        <v>2</v>
      </c>
      <c r="O23" s="70">
        <f t="shared" si="7"/>
        <v>3579</v>
      </c>
      <c r="P23" s="44"/>
      <c r="Q23" s="48"/>
      <c r="R23" s="49"/>
      <c r="S23" s="47"/>
      <c r="T23" s="50"/>
      <c r="U23" s="49"/>
      <c r="V23" s="51"/>
      <c r="W23" s="51"/>
      <c r="X23" s="52">
        <f t="shared" si="4"/>
        <v>42948</v>
      </c>
    </row>
    <row r="24" spans="1:24" ht="12" customHeight="1">
      <c r="A24" s="39" t="s">
        <v>42</v>
      </c>
      <c r="B24" s="40">
        <v>3130</v>
      </c>
      <c r="C24" s="41">
        <v>3313</v>
      </c>
      <c r="D24" s="42">
        <f t="shared" si="0"/>
        <v>3412</v>
      </c>
      <c r="E24" s="43">
        <f t="shared" si="1"/>
        <v>3533</v>
      </c>
      <c r="F24" s="43">
        <f t="shared" si="2"/>
        <v>3660</v>
      </c>
      <c r="G24" s="48"/>
      <c r="H24" s="50"/>
      <c r="I24" s="57">
        <v>11</v>
      </c>
      <c r="J24" s="68"/>
      <c r="K24" s="69">
        <f t="shared" si="5"/>
        <v>3660</v>
      </c>
      <c r="L24" s="44">
        <v>7</v>
      </c>
      <c r="M24" s="65">
        <f t="shared" si="6"/>
        <v>3660</v>
      </c>
      <c r="N24" s="44">
        <v>3</v>
      </c>
      <c r="O24" s="70">
        <f t="shared" si="7"/>
        <v>3660</v>
      </c>
      <c r="P24" s="44"/>
      <c r="Q24" s="48"/>
      <c r="R24" s="49"/>
      <c r="S24" s="47"/>
      <c r="T24" s="50"/>
      <c r="U24" s="49"/>
      <c r="V24" s="51"/>
      <c r="W24" s="51"/>
      <c r="X24" s="52">
        <f t="shared" si="4"/>
        <v>43920</v>
      </c>
    </row>
    <row r="25" spans="1:24" ht="12" customHeight="1">
      <c r="A25" s="54"/>
      <c r="B25" s="40"/>
      <c r="C25" s="41">
        <v>3391</v>
      </c>
      <c r="D25" s="42">
        <f t="shared" si="0"/>
        <v>3493</v>
      </c>
      <c r="E25" s="43">
        <f t="shared" si="1"/>
        <v>3617</v>
      </c>
      <c r="F25" s="43">
        <f t="shared" si="2"/>
        <v>3747</v>
      </c>
      <c r="G25" s="48"/>
      <c r="H25" s="50"/>
      <c r="I25" s="57">
        <v>12</v>
      </c>
      <c r="J25" s="68"/>
      <c r="K25" s="69">
        <f t="shared" si="5"/>
        <v>3747</v>
      </c>
      <c r="L25" s="44">
        <v>8</v>
      </c>
      <c r="M25" s="65">
        <f t="shared" si="6"/>
        <v>3747</v>
      </c>
      <c r="N25" s="44">
        <v>4</v>
      </c>
      <c r="O25" s="70">
        <f t="shared" si="7"/>
        <v>3747</v>
      </c>
      <c r="P25" s="44"/>
      <c r="Q25" s="48"/>
      <c r="R25" s="49"/>
      <c r="S25" s="47"/>
      <c r="T25" s="50"/>
      <c r="U25" s="49"/>
      <c r="V25" s="51"/>
      <c r="W25" s="51"/>
      <c r="X25" s="52">
        <f t="shared" si="4"/>
        <v>44964</v>
      </c>
    </row>
    <row r="26" spans="1:24" ht="12" customHeight="1">
      <c r="A26" s="39" t="s">
        <v>43</v>
      </c>
      <c r="B26" s="40">
        <v>3280</v>
      </c>
      <c r="C26" s="41">
        <v>3471</v>
      </c>
      <c r="D26" s="42">
        <f t="shared" si="0"/>
        <v>3575</v>
      </c>
      <c r="E26" s="43">
        <f t="shared" si="1"/>
        <v>3702</v>
      </c>
      <c r="F26" s="43">
        <f t="shared" si="2"/>
        <v>3835</v>
      </c>
      <c r="G26" s="48"/>
      <c r="H26" s="50"/>
      <c r="I26" s="57">
        <v>13</v>
      </c>
      <c r="J26" s="68"/>
      <c r="K26" s="69">
        <f t="shared" si="5"/>
        <v>3835</v>
      </c>
      <c r="L26" s="44">
        <v>9</v>
      </c>
      <c r="M26" s="65">
        <f t="shared" si="6"/>
        <v>3835</v>
      </c>
      <c r="N26" s="44">
        <v>5</v>
      </c>
      <c r="O26" s="70">
        <f t="shared" si="7"/>
        <v>3835</v>
      </c>
      <c r="P26" s="44"/>
      <c r="Q26" s="48"/>
      <c r="R26" s="49"/>
      <c r="S26" s="47"/>
      <c r="T26" s="50"/>
      <c r="U26" s="49"/>
      <c r="V26" s="51"/>
      <c r="W26" s="51"/>
      <c r="X26" s="52">
        <f t="shared" si="4"/>
        <v>46020</v>
      </c>
    </row>
    <row r="27" spans="1:24" ht="12" customHeight="1">
      <c r="A27" s="54"/>
      <c r="B27" s="40"/>
      <c r="C27" s="41">
        <v>3551</v>
      </c>
      <c r="D27" s="42">
        <f t="shared" si="0"/>
        <v>3658</v>
      </c>
      <c r="E27" s="43">
        <f t="shared" si="1"/>
        <v>3788</v>
      </c>
      <c r="F27" s="43">
        <f t="shared" si="2"/>
        <v>3924</v>
      </c>
      <c r="G27" s="48"/>
      <c r="H27" s="50"/>
      <c r="I27" s="57">
        <v>14</v>
      </c>
      <c r="J27" s="68"/>
      <c r="K27" s="71">
        <f t="shared" si="5"/>
        <v>3924</v>
      </c>
      <c r="L27" s="44">
        <v>10</v>
      </c>
      <c r="M27" s="65">
        <f t="shared" si="6"/>
        <v>3924</v>
      </c>
      <c r="N27" s="44">
        <v>6</v>
      </c>
      <c r="O27" s="70">
        <f t="shared" si="7"/>
        <v>3924</v>
      </c>
      <c r="P27" s="44"/>
      <c r="Q27" s="48"/>
      <c r="R27" s="49"/>
      <c r="S27" s="47"/>
      <c r="T27" s="50"/>
      <c r="U27" s="49"/>
      <c r="V27" s="51"/>
      <c r="W27" s="51"/>
      <c r="X27" s="52">
        <f t="shared" si="4"/>
        <v>47088</v>
      </c>
    </row>
    <row r="28" spans="1:24" ht="12" customHeight="1">
      <c r="A28" s="39" t="s">
        <v>44</v>
      </c>
      <c r="B28" s="40">
        <v>3432</v>
      </c>
      <c r="C28" s="41">
        <v>3632</v>
      </c>
      <c r="D28" s="42">
        <f t="shared" si="0"/>
        <v>3741</v>
      </c>
      <c r="E28" s="43">
        <f t="shared" si="1"/>
        <v>3874</v>
      </c>
      <c r="F28" s="43">
        <f t="shared" si="2"/>
        <v>4013</v>
      </c>
      <c r="G28" s="48"/>
      <c r="H28" s="50"/>
      <c r="I28" s="44"/>
      <c r="J28" s="46"/>
      <c r="K28" s="47"/>
      <c r="L28" s="44">
        <v>11</v>
      </c>
      <c r="M28" s="65">
        <f t="shared" si="6"/>
        <v>4013</v>
      </c>
      <c r="N28" s="44">
        <v>7</v>
      </c>
      <c r="O28" s="70">
        <f t="shared" si="7"/>
        <v>4013</v>
      </c>
      <c r="P28" s="44">
        <v>1</v>
      </c>
      <c r="Q28" s="67">
        <f t="shared" ref="Q28:Q49" si="8">F28</f>
        <v>4013</v>
      </c>
      <c r="R28" s="72">
        <v>3553</v>
      </c>
      <c r="S28" s="45">
        <f t="shared" ref="S28:S53" si="9">F28</f>
        <v>4013</v>
      </c>
      <c r="T28" s="50"/>
      <c r="U28" s="49"/>
      <c r="V28" s="51"/>
      <c r="W28" s="51"/>
      <c r="X28" s="52">
        <f t="shared" si="4"/>
        <v>48156</v>
      </c>
    </row>
    <row r="29" spans="1:24" ht="12" customHeight="1">
      <c r="A29" s="73" t="s">
        <v>3</v>
      </c>
      <c r="B29" s="40"/>
      <c r="C29" s="41">
        <v>3719</v>
      </c>
      <c r="D29" s="42">
        <f t="shared" si="0"/>
        <v>3831</v>
      </c>
      <c r="E29" s="43">
        <f t="shared" si="1"/>
        <v>3967</v>
      </c>
      <c r="F29" s="43">
        <f t="shared" si="2"/>
        <v>4110</v>
      </c>
      <c r="G29" s="48"/>
      <c r="H29" s="50"/>
      <c r="I29" s="44"/>
      <c r="J29" s="46"/>
      <c r="K29" s="47"/>
      <c r="L29" s="44">
        <v>12</v>
      </c>
      <c r="M29" s="65">
        <f t="shared" si="6"/>
        <v>4110</v>
      </c>
      <c r="N29" s="44">
        <v>8</v>
      </c>
      <c r="O29" s="70">
        <f t="shared" si="7"/>
        <v>4110</v>
      </c>
      <c r="P29" s="44">
        <v>2</v>
      </c>
      <c r="Q29" s="70">
        <f t="shared" si="8"/>
        <v>4110</v>
      </c>
      <c r="R29" s="72">
        <v>3639</v>
      </c>
      <c r="S29" s="55">
        <f t="shared" si="9"/>
        <v>4110</v>
      </c>
      <c r="T29" s="50"/>
      <c r="U29" s="49"/>
      <c r="V29" s="51"/>
      <c r="W29" s="51"/>
      <c r="X29" s="52">
        <f t="shared" si="4"/>
        <v>49320</v>
      </c>
    </row>
    <row r="30" spans="1:24" ht="12" customHeight="1">
      <c r="A30" s="39" t="s">
        <v>45</v>
      </c>
      <c r="B30" s="40">
        <v>3597</v>
      </c>
      <c r="C30" s="41">
        <v>3806</v>
      </c>
      <c r="D30" s="42">
        <f t="shared" si="0"/>
        <v>3920</v>
      </c>
      <c r="E30" s="43">
        <f t="shared" si="1"/>
        <v>4060</v>
      </c>
      <c r="F30" s="43">
        <f t="shared" si="2"/>
        <v>4206</v>
      </c>
      <c r="G30" s="48"/>
      <c r="H30" s="50"/>
      <c r="I30" s="44"/>
      <c r="J30" s="46"/>
      <c r="K30" s="47"/>
      <c r="L30" s="44">
        <v>13</v>
      </c>
      <c r="M30" s="65">
        <f t="shared" si="6"/>
        <v>4206</v>
      </c>
      <c r="N30" s="44">
        <v>9</v>
      </c>
      <c r="O30" s="70">
        <f t="shared" si="7"/>
        <v>4206</v>
      </c>
      <c r="P30" s="44">
        <v>3</v>
      </c>
      <c r="Q30" s="70">
        <f t="shared" si="8"/>
        <v>4206</v>
      </c>
      <c r="R30" s="72">
        <v>3724</v>
      </c>
      <c r="S30" s="55">
        <f t="shared" si="9"/>
        <v>4206</v>
      </c>
      <c r="T30" s="50"/>
      <c r="U30" s="49"/>
      <c r="V30" s="51"/>
      <c r="W30" s="51"/>
      <c r="X30" s="52">
        <f t="shared" si="4"/>
        <v>50472</v>
      </c>
    </row>
    <row r="31" spans="1:24" ht="12" customHeight="1">
      <c r="A31" s="54"/>
      <c r="B31" s="40"/>
      <c r="C31" s="41">
        <v>3897</v>
      </c>
      <c r="D31" s="42">
        <f t="shared" si="0"/>
        <v>4014</v>
      </c>
      <c r="E31" s="43">
        <f t="shared" si="1"/>
        <v>4157</v>
      </c>
      <c r="F31" s="43">
        <f t="shared" si="2"/>
        <v>4307</v>
      </c>
      <c r="G31" s="48"/>
      <c r="H31" s="50"/>
      <c r="I31" s="44"/>
      <c r="J31" s="46"/>
      <c r="K31" s="47"/>
      <c r="L31" s="44">
        <v>14</v>
      </c>
      <c r="M31" s="65">
        <f t="shared" si="6"/>
        <v>4307</v>
      </c>
      <c r="N31" s="44">
        <v>10</v>
      </c>
      <c r="O31" s="70">
        <f t="shared" si="7"/>
        <v>4307</v>
      </c>
      <c r="P31" s="44">
        <v>4</v>
      </c>
      <c r="Q31" s="70">
        <f t="shared" si="8"/>
        <v>4307</v>
      </c>
      <c r="R31" s="72">
        <v>3813</v>
      </c>
      <c r="S31" s="55">
        <f t="shared" si="9"/>
        <v>4307</v>
      </c>
      <c r="T31" s="50"/>
      <c r="U31" s="49"/>
      <c r="V31" s="51"/>
      <c r="W31" s="51"/>
      <c r="X31" s="52">
        <f t="shared" si="4"/>
        <v>51684</v>
      </c>
    </row>
    <row r="32" spans="1:24" ht="12" customHeight="1">
      <c r="A32" s="39" t="s">
        <v>46</v>
      </c>
      <c r="B32" s="40">
        <v>3768</v>
      </c>
      <c r="C32" s="41">
        <v>3987</v>
      </c>
      <c r="D32" s="42">
        <f t="shared" si="0"/>
        <v>4107</v>
      </c>
      <c r="E32" s="43">
        <f t="shared" si="1"/>
        <v>4253</v>
      </c>
      <c r="F32" s="43">
        <f t="shared" si="2"/>
        <v>4406</v>
      </c>
      <c r="G32" s="48"/>
      <c r="H32" s="50"/>
      <c r="I32" s="44"/>
      <c r="J32" s="46"/>
      <c r="K32" s="47"/>
      <c r="L32" s="44">
        <v>15</v>
      </c>
      <c r="M32" s="64">
        <f t="shared" si="6"/>
        <v>4406</v>
      </c>
      <c r="N32" s="44">
        <v>11</v>
      </c>
      <c r="O32" s="67">
        <f t="shared" si="7"/>
        <v>4406</v>
      </c>
      <c r="P32" s="44">
        <v>5</v>
      </c>
      <c r="Q32" s="70">
        <f t="shared" si="8"/>
        <v>4406</v>
      </c>
      <c r="R32" s="72">
        <v>3901</v>
      </c>
      <c r="S32" s="55">
        <f t="shared" si="9"/>
        <v>4406</v>
      </c>
      <c r="T32" s="50"/>
      <c r="U32" s="49"/>
      <c r="V32" s="51"/>
      <c r="W32" s="51"/>
      <c r="X32" s="52">
        <f t="shared" si="4"/>
        <v>52872</v>
      </c>
    </row>
    <row r="33" spans="1:24" ht="12" customHeight="1">
      <c r="A33" s="54"/>
      <c r="B33" s="40"/>
      <c r="C33" s="41">
        <v>4082</v>
      </c>
      <c r="D33" s="42">
        <f t="shared" si="0"/>
        <v>4204</v>
      </c>
      <c r="E33" s="43">
        <f t="shared" si="1"/>
        <v>4354</v>
      </c>
      <c r="F33" s="43">
        <f t="shared" si="2"/>
        <v>4511</v>
      </c>
      <c r="G33" s="48"/>
      <c r="H33" s="50"/>
      <c r="I33" s="44"/>
      <c r="J33" s="46"/>
      <c r="K33" s="47"/>
      <c r="L33" s="57">
        <v>16</v>
      </c>
      <c r="M33" s="74">
        <f t="shared" si="6"/>
        <v>4511</v>
      </c>
      <c r="N33" s="57">
        <v>12</v>
      </c>
      <c r="O33" s="75">
        <f t="shared" si="7"/>
        <v>4511</v>
      </c>
      <c r="P33" s="44">
        <v>6</v>
      </c>
      <c r="Q33" s="70">
        <f t="shared" si="8"/>
        <v>4511</v>
      </c>
      <c r="R33" s="72">
        <v>3994</v>
      </c>
      <c r="S33" s="55">
        <f t="shared" si="9"/>
        <v>4511</v>
      </c>
      <c r="T33" s="50"/>
      <c r="U33" s="49"/>
      <c r="V33" s="51"/>
      <c r="W33" s="51"/>
      <c r="X33" s="52">
        <f t="shared" si="4"/>
        <v>54132</v>
      </c>
    </row>
    <row r="34" spans="1:24" ht="12" customHeight="1">
      <c r="A34" s="39" t="s">
        <v>47</v>
      </c>
      <c r="B34" s="40">
        <v>3948</v>
      </c>
      <c r="C34" s="41">
        <v>4177</v>
      </c>
      <c r="D34" s="42">
        <f t="shared" si="0"/>
        <v>4302</v>
      </c>
      <c r="E34" s="43">
        <f t="shared" si="1"/>
        <v>4455</v>
      </c>
      <c r="F34" s="43">
        <f t="shared" si="2"/>
        <v>4615</v>
      </c>
      <c r="G34" s="48"/>
      <c r="H34" s="50"/>
      <c r="I34" s="44"/>
      <c r="J34" s="46"/>
      <c r="K34" s="47"/>
      <c r="L34" s="57">
        <v>17</v>
      </c>
      <c r="M34" s="74">
        <f t="shared" si="6"/>
        <v>4615</v>
      </c>
      <c r="N34" s="57">
        <v>13</v>
      </c>
      <c r="O34" s="75">
        <f t="shared" si="7"/>
        <v>4615</v>
      </c>
      <c r="P34" s="44">
        <v>7</v>
      </c>
      <c r="Q34" s="70">
        <f t="shared" si="8"/>
        <v>4615</v>
      </c>
      <c r="R34" s="72">
        <v>4087</v>
      </c>
      <c r="S34" s="55">
        <f t="shared" si="9"/>
        <v>4615</v>
      </c>
      <c r="T34" s="50"/>
      <c r="U34" s="49"/>
      <c r="V34" s="51"/>
      <c r="W34" s="51"/>
      <c r="X34" s="52">
        <f t="shared" si="4"/>
        <v>55380</v>
      </c>
    </row>
    <row r="35" spans="1:24" ht="12" customHeight="1">
      <c r="A35" s="54"/>
      <c r="B35" s="40"/>
      <c r="C35" s="41">
        <v>4279</v>
      </c>
      <c r="D35" s="42">
        <f t="shared" si="0"/>
        <v>4407</v>
      </c>
      <c r="E35" s="43">
        <f t="shared" si="1"/>
        <v>4564</v>
      </c>
      <c r="F35" s="43">
        <f t="shared" si="2"/>
        <v>4728</v>
      </c>
      <c r="G35" s="48"/>
      <c r="H35" s="50"/>
      <c r="I35" s="44"/>
      <c r="J35" s="46"/>
      <c r="K35" s="47"/>
      <c r="L35" s="57">
        <v>18</v>
      </c>
      <c r="M35" s="74">
        <f t="shared" si="6"/>
        <v>4728</v>
      </c>
      <c r="N35" s="57">
        <v>14</v>
      </c>
      <c r="O35" s="75">
        <f t="shared" si="7"/>
        <v>4728</v>
      </c>
      <c r="P35" s="44">
        <v>8</v>
      </c>
      <c r="Q35" s="70">
        <f t="shared" si="8"/>
        <v>4728</v>
      </c>
      <c r="R35" s="72">
        <v>4186</v>
      </c>
      <c r="S35" s="55">
        <f t="shared" si="9"/>
        <v>4728</v>
      </c>
      <c r="T35" s="50"/>
      <c r="U35" s="49"/>
      <c r="V35" s="51"/>
      <c r="W35" s="51"/>
      <c r="X35" s="52">
        <f t="shared" si="4"/>
        <v>56736</v>
      </c>
    </row>
    <row r="36" spans="1:24" ht="12" customHeight="1">
      <c r="A36" s="39" t="s">
        <v>48</v>
      </c>
      <c r="B36" s="40">
        <v>4136</v>
      </c>
      <c r="C36" s="41">
        <v>4378</v>
      </c>
      <c r="D36" s="42">
        <f t="shared" si="0"/>
        <v>4509</v>
      </c>
      <c r="E36" s="43">
        <f t="shared" si="1"/>
        <v>4670</v>
      </c>
      <c r="F36" s="43">
        <f t="shared" si="2"/>
        <v>4838</v>
      </c>
      <c r="G36" s="48"/>
      <c r="H36" s="50"/>
      <c r="I36" s="44"/>
      <c r="J36" s="46"/>
      <c r="K36" s="47"/>
      <c r="L36" s="57">
        <v>19</v>
      </c>
      <c r="M36" s="74">
        <f t="shared" si="6"/>
        <v>4838</v>
      </c>
      <c r="N36" s="57">
        <v>15</v>
      </c>
      <c r="O36" s="75">
        <f t="shared" si="7"/>
        <v>4838</v>
      </c>
      <c r="P36" s="44">
        <v>9</v>
      </c>
      <c r="Q36" s="70">
        <f t="shared" si="8"/>
        <v>4838</v>
      </c>
      <c r="R36" s="72">
        <v>4283</v>
      </c>
      <c r="S36" s="55">
        <f t="shared" si="9"/>
        <v>4838</v>
      </c>
      <c r="T36" s="50"/>
      <c r="U36" s="49"/>
      <c r="V36" s="51"/>
      <c r="W36" s="51"/>
      <c r="X36" s="52">
        <f t="shared" si="4"/>
        <v>58056</v>
      </c>
    </row>
    <row r="37" spans="1:24" ht="12" customHeight="1">
      <c r="A37" s="54"/>
      <c r="B37" s="40"/>
      <c r="C37" s="41">
        <v>4484</v>
      </c>
      <c r="D37" s="42">
        <f t="shared" si="0"/>
        <v>4619</v>
      </c>
      <c r="E37" s="43">
        <f t="shared" si="1"/>
        <v>4783</v>
      </c>
      <c r="F37" s="43">
        <f t="shared" si="2"/>
        <v>4955</v>
      </c>
      <c r="G37" s="48"/>
      <c r="H37" s="50"/>
      <c r="I37" s="44"/>
      <c r="J37" s="46"/>
      <c r="K37" s="47"/>
      <c r="L37" s="57">
        <v>20</v>
      </c>
      <c r="M37" s="74">
        <f t="shared" si="6"/>
        <v>4955</v>
      </c>
      <c r="N37" s="57">
        <v>16</v>
      </c>
      <c r="O37" s="75">
        <f t="shared" si="7"/>
        <v>4955</v>
      </c>
      <c r="P37" s="44">
        <v>10</v>
      </c>
      <c r="Q37" s="70">
        <f t="shared" si="8"/>
        <v>4955</v>
      </c>
      <c r="R37" s="72">
        <v>4387</v>
      </c>
      <c r="S37" s="55">
        <f t="shared" si="9"/>
        <v>4955</v>
      </c>
      <c r="T37" s="50"/>
      <c r="U37" s="49"/>
      <c r="V37" s="51"/>
      <c r="W37" s="51"/>
      <c r="X37" s="52">
        <f t="shared" si="4"/>
        <v>59460</v>
      </c>
    </row>
    <row r="38" spans="1:24" ht="12" customHeight="1">
      <c r="A38" s="39" t="s">
        <v>49</v>
      </c>
      <c r="B38" s="40">
        <v>4337</v>
      </c>
      <c r="C38" s="41">
        <v>4589</v>
      </c>
      <c r="D38" s="42">
        <f t="shared" ref="D38:D55" si="10">ROUND(C38*1.03,)</f>
        <v>4727</v>
      </c>
      <c r="E38" s="43">
        <f t="shared" ref="E38:E55" si="11">ROUND(1.0356*D38,0)</f>
        <v>4895</v>
      </c>
      <c r="F38" s="43">
        <f t="shared" ref="F38:F55" si="12">ROUND(E38*1.036,0)</f>
        <v>5071</v>
      </c>
      <c r="G38" s="48"/>
      <c r="H38" s="50"/>
      <c r="I38" s="44"/>
      <c r="J38" s="46"/>
      <c r="K38" s="47"/>
      <c r="L38" s="57">
        <v>21</v>
      </c>
      <c r="M38" s="74">
        <f t="shared" si="6"/>
        <v>5071</v>
      </c>
      <c r="N38" s="57">
        <v>17</v>
      </c>
      <c r="O38" s="75">
        <f t="shared" si="7"/>
        <v>5071</v>
      </c>
      <c r="P38" s="44">
        <v>11</v>
      </c>
      <c r="Q38" s="70">
        <f t="shared" si="8"/>
        <v>5071</v>
      </c>
      <c r="R38" s="72">
        <v>4490</v>
      </c>
      <c r="S38" s="55">
        <f t="shared" si="9"/>
        <v>5071</v>
      </c>
      <c r="T38" s="50">
        <v>1</v>
      </c>
      <c r="U38" s="72">
        <v>4389</v>
      </c>
      <c r="V38" s="45">
        <f t="shared" ref="V38:V51" si="13">F38</f>
        <v>5071</v>
      </c>
      <c r="W38" s="45">
        <f t="shared" ref="W38:W55" si="14">F38</f>
        <v>5071</v>
      </c>
      <c r="X38" s="52">
        <f t="shared" ref="X38:X55" si="15">12*F38</f>
        <v>60852</v>
      </c>
    </row>
    <row r="39" spans="1:24" ht="12" customHeight="1">
      <c r="A39" s="54"/>
      <c r="B39" s="40"/>
      <c r="C39" s="41">
        <v>4699</v>
      </c>
      <c r="D39" s="42">
        <f t="shared" si="10"/>
        <v>4840</v>
      </c>
      <c r="E39" s="43">
        <f t="shared" si="11"/>
        <v>5012</v>
      </c>
      <c r="F39" s="43">
        <f t="shared" si="12"/>
        <v>5192</v>
      </c>
      <c r="G39" s="48"/>
      <c r="H39" s="50"/>
      <c r="I39" s="44"/>
      <c r="J39" s="46"/>
      <c r="K39" s="47"/>
      <c r="L39" s="57">
        <v>22</v>
      </c>
      <c r="M39" s="74">
        <f t="shared" si="6"/>
        <v>5192</v>
      </c>
      <c r="N39" s="57">
        <v>18</v>
      </c>
      <c r="O39" s="75">
        <f t="shared" si="7"/>
        <v>5192</v>
      </c>
      <c r="P39" s="44">
        <v>12</v>
      </c>
      <c r="Q39" s="70">
        <f t="shared" si="8"/>
        <v>5192</v>
      </c>
      <c r="R39" s="72">
        <v>4597</v>
      </c>
      <c r="S39" s="55">
        <f t="shared" si="9"/>
        <v>5192</v>
      </c>
      <c r="T39" s="50">
        <v>2</v>
      </c>
      <c r="U39" s="72">
        <v>4493</v>
      </c>
      <c r="V39" s="55">
        <f t="shared" si="13"/>
        <v>5192</v>
      </c>
      <c r="W39" s="55">
        <f t="shared" si="14"/>
        <v>5192</v>
      </c>
      <c r="X39" s="52">
        <f t="shared" si="15"/>
        <v>62304</v>
      </c>
    </row>
    <row r="40" spans="1:24" ht="12" customHeight="1">
      <c r="A40" s="39" t="s">
        <v>50</v>
      </c>
      <c r="B40" s="40">
        <v>4543</v>
      </c>
      <c r="C40" s="41">
        <v>4808</v>
      </c>
      <c r="D40" s="42">
        <f t="shared" si="10"/>
        <v>4952</v>
      </c>
      <c r="E40" s="43">
        <f t="shared" si="11"/>
        <v>5128</v>
      </c>
      <c r="F40" s="43">
        <f t="shared" si="12"/>
        <v>5313</v>
      </c>
      <c r="G40" s="48"/>
      <c r="H40" s="50"/>
      <c r="I40" s="44"/>
      <c r="J40" s="46"/>
      <c r="K40" s="47"/>
      <c r="L40" s="57">
        <v>23</v>
      </c>
      <c r="M40" s="74">
        <f t="shared" si="6"/>
        <v>5313</v>
      </c>
      <c r="N40" s="57">
        <v>19</v>
      </c>
      <c r="O40" s="75">
        <f t="shared" si="7"/>
        <v>5313</v>
      </c>
      <c r="P40" s="44">
        <v>13</v>
      </c>
      <c r="Q40" s="70">
        <f t="shared" si="8"/>
        <v>5313</v>
      </c>
      <c r="R40" s="72">
        <v>4704</v>
      </c>
      <c r="S40" s="55">
        <f t="shared" si="9"/>
        <v>5313</v>
      </c>
      <c r="T40" s="50">
        <v>3</v>
      </c>
      <c r="U40" s="72">
        <v>4598</v>
      </c>
      <c r="V40" s="55">
        <f t="shared" si="13"/>
        <v>5313</v>
      </c>
      <c r="W40" s="55">
        <f t="shared" si="14"/>
        <v>5313</v>
      </c>
      <c r="X40" s="52">
        <f t="shared" si="15"/>
        <v>63756</v>
      </c>
    </row>
    <row r="41" spans="1:24" ht="12" customHeight="1">
      <c r="A41" s="54"/>
      <c r="B41" s="40"/>
      <c r="C41" s="41">
        <v>4924</v>
      </c>
      <c r="D41" s="42">
        <f t="shared" si="10"/>
        <v>5072</v>
      </c>
      <c r="E41" s="43">
        <f t="shared" si="11"/>
        <v>5253</v>
      </c>
      <c r="F41" s="43">
        <f t="shared" si="12"/>
        <v>5442</v>
      </c>
      <c r="G41" s="48"/>
      <c r="H41" s="50"/>
      <c r="I41" s="44"/>
      <c r="J41" s="46"/>
      <c r="K41" s="47"/>
      <c r="L41" s="57">
        <v>24</v>
      </c>
      <c r="M41" s="74">
        <f t="shared" si="6"/>
        <v>5442</v>
      </c>
      <c r="N41" s="57">
        <v>20</v>
      </c>
      <c r="O41" s="75">
        <f t="shared" si="7"/>
        <v>5442</v>
      </c>
      <c r="P41" s="44">
        <v>14</v>
      </c>
      <c r="Q41" s="70">
        <f t="shared" si="8"/>
        <v>5442</v>
      </c>
      <c r="R41" s="72">
        <v>4818</v>
      </c>
      <c r="S41" s="55">
        <f t="shared" si="9"/>
        <v>5442</v>
      </c>
      <c r="T41" s="50">
        <v>4</v>
      </c>
      <c r="U41" s="72">
        <v>4709</v>
      </c>
      <c r="V41" s="55">
        <f t="shared" si="13"/>
        <v>5442</v>
      </c>
      <c r="W41" s="55">
        <f t="shared" si="14"/>
        <v>5442</v>
      </c>
      <c r="X41" s="52">
        <f t="shared" si="15"/>
        <v>65304</v>
      </c>
    </row>
    <row r="42" spans="1:24" ht="12" customHeight="1">
      <c r="A42" s="39" t="s">
        <v>51</v>
      </c>
      <c r="B42" s="40">
        <v>4763</v>
      </c>
      <c r="C42" s="41">
        <v>5040</v>
      </c>
      <c r="D42" s="42">
        <f t="shared" si="10"/>
        <v>5191</v>
      </c>
      <c r="E42" s="43">
        <f t="shared" si="11"/>
        <v>5376</v>
      </c>
      <c r="F42" s="43">
        <f t="shared" si="12"/>
        <v>5570</v>
      </c>
      <c r="G42" s="48"/>
      <c r="H42" s="50"/>
      <c r="I42" s="44"/>
      <c r="J42" s="46"/>
      <c r="K42" s="47"/>
      <c r="L42" s="57">
        <v>25</v>
      </c>
      <c r="M42" s="74">
        <f t="shared" si="6"/>
        <v>5570</v>
      </c>
      <c r="N42" s="57">
        <v>21</v>
      </c>
      <c r="O42" s="75">
        <f t="shared" si="7"/>
        <v>5570</v>
      </c>
      <c r="P42" s="44">
        <v>15</v>
      </c>
      <c r="Q42" s="67">
        <f t="shared" si="8"/>
        <v>5570</v>
      </c>
      <c r="R42" s="72">
        <v>4931</v>
      </c>
      <c r="S42" s="45">
        <f t="shared" si="9"/>
        <v>5570</v>
      </c>
      <c r="T42" s="50">
        <v>5</v>
      </c>
      <c r="U42" s="72">
        <v>4820</v>
      </c>
      <c r="V42" s="55">
        <f t="shared" si="13"/>
        <v>5570</v>
      </c>
      <c r="W42" s="55">
        <f t="shared" si="14"/>
        <v>5570</v>
      </c>
      <c r="X42" s="52">
        <f t="shared" si="15"/>
        <v>66840</v>
      </c>
    </row>
    <row r="43" spans="1:24" ht="12" customHeight="1">
      <c r="A43" s="54"/>
      <c r="B43" s="40"/>
      <c r="C43" s="41">
        <v>5163</v>
      </c>
      <c r="D43" s="42">
        <f t="shared" si="10"/>
        <v>5318</v>
      </c>
      <c r="E43" s="43">
        <f t="shared" si="11"/>
        <v>5507</v>
      </c>
      <c r="F43" s="43">
        <f t="shared" si="12"/>
        <v>5705</v>
      </c>
      <c r="G43" s="48"/>
      <c r="H43" s="50"/>
      <c r="I43" s="44"/>
      <c r="J43" s="46"/>
      <c r="K43" s="47"/>
      <c r="L43" s="57">
        <v>26</v>
      </c>
      <c r="M43" s="74">
        <f t="shared" si="6"/>
        <v>5705</v>
      </c>
      <c r="N43" s="57">
        <v>22</v>
      </c>
      <c r="O43" s="75">
        <f t="shared" si="7"/>
        <v>5705</v>
      </c>
      <c r="P43" s="57">
        <v>16</v>
      </c>
      <c r="Q43" s="75">
        <f t="shared" si="8"/>
        <v>5705</v>
      </c>
      <c r="R43" s="76">
        <v>5051</v>
      </c>
      <c r="S43" s="77">
        <f t="shared" si="9"/>
        <v>5705</v>
      </c>
      <c r="T43" s="50">
        <v>6</v>
      </c>
      <c r="U43" s="72">
        <v>4937</v>
      </c>
      <c r="V43" s="55">
        <f t="shared" si="13"/>
        <v>5705</v>
      </c>
      <c r="W43" s="55">
        <f t="shared" si="14"/>
        <v>5705</v>
      </c>
      <c r="X43" s="52">
        <f t="shared" si="15"/>
        <v>68460</v>
      </c>
    </row>
    <row r="44" spans="1:24" ht="12" customHeight="1">
      <c r="A44" s="39" t="s">
        <v>52</v>
      </c>
      <c r="B44" s="40">
        <v>4993</v>
      </c>
      <c r="C44" s="41">
        <v>5284</v>
      </c>
      <c r="D44" s="42">
        <f t="shared" si="10"/>
        <v>5443</v>
      </c>
      <c r="E44" s="43">
        <f t="shared" si="11"/>
        <v>5637</v>
      </c>
      <c r="F44" s="43">
        <f t="shared" si="12"/>
        <v>5840</v>
      </c>
      <c r="G44" s="48"/>
      <c r="H44" s="50"/>
      <c r="I44" s="44"/>
      <c r="J44" s="46"/>
      <c r="K44" s="47"/>
      <c r="L44" s="57">
        <v>27</v>
      </c>
      <c r="M44" s="74">
        <f t="shared" si="6"/>
        <v>5840</v>
      </c>
      <c r="N44" s="57">
        <v>23</v>
      </c>
      <c r="O44" s="75">
        <f t="shared" si="7"/>
        <v>5840</v>
      </c>
      <c r="P44" s="57">
        <v>17</v>
      </c>
      <c r="Q44" s="75">
        <f t="shared" si="8"/>
        <v>5840</v>
      </c>
      <c r="R44" s="76">
        <v>5170</v>
      </c>
      <c r="S44" s="77">
        <f t="shared" si="9"/>
        <v>5840</v>
      </c>
      <c r="T44" s="50">
        <v>7</v>
      </c>
      <c r="U44" s="72">
        <v>5053</v>
      </c>
      <c r="V44" s="55">
        <f t="shared" si="13"/>
        <v>5840</v>
      </c>
      <c r="W44" s="55">
        <f t="shared" si="14"/>
        <v>5840</v>
      </c>
      <c r="X44" s="52">
        <f t="shared" si="15"/>
        <v>70080</v>
      </c>
    </row>
    <row r="45" spans="1:24" ht="12" customHeight="1">
      <c r="A45" s="54"/>
      <c r="B45" s="40"/>
      <c r="C45" s="41">
        <v>5411</v>
      </c>
      <c r="D45" s="42">
        <f t="shared" si="10"/>
        <v>5573</v>
      </c>
      <c r="E45" s="43">
        <f t="shared" si="11"/>
        <v>5771</v>
      </c>
      <c r="F45" s="43">
        <f t="shared" si="12"/>
        <v>5979</v>
      </c>
      <c r="G45" s="705" t="s">
        <v>3</v>
      </c>
      <c r="H45" s="78"/>
      <c r="I45" s="44"/>
      <c r="J45" s="46"/>
      <c r="K45" s="47"/>
      <c r="L45" s="57">
        <v>28</v>
      </c>
      <c r="M45" s="79">
        <f t="shared" si="6"/>
        <v>5979</v>
      </c>
      <c r="N45" s="57">
        <v>24</v>
      </c>
      <c r="O45" s="75">
        <f t="shared" si="7"/>
        <v>5979</v>
      </c>
      <c r="P45" s="57">
        <v>18</v>
      </c>
      <c r="Q45" s="75">
        <f t="shared" si="8"/>
        <v>5979</v>
      </c>
      <c r="R45" s="76">
        <v>5294</v>
      </c>
      <c r="S45" s="77">
        <f t="shared" si="9"/>
        <v>5979</v>
      </c>
      <c r="T45" s="50">
        <v>8</v>
      </c>
      <c r="U45" s="72">
        <v>5174</v>
      </c>
      <c r="V45" s="55">
        <f t="shared" si="13"/>
        <v>5979</v>
      </c>
      <c r="W45" s="55">
        <f t="shared" si="14"/>
        <v>5979</v>
      </c>
      <c r="X45" s="52">
        <f t="shared" si="15"/>
        <v>71748</v>
      </c>
    </row>
    <row r="46" spans="1:24" ht="12" customHeight="1">
      <c r="A46" s="39" t="s">
        <v>53</v>
      </c>
      <c r="B46" s="40">
        <v>5232</v>
      </c>
      <c r="C46" s="41">
        <v>5537</v>
      </c>
      <c r="D46" s="42">
        <f t="shared" si="10"/>
        <v>5703</v>
      </c>
      <c r="E46" s="43">
        <f t="shared" si="11"/>
        <v>5906</v>
      </c>
      <c r="F46" s="43">
        <f t="shared" si="12"/>
        <v>6119</v>
      </c>
      <c r="G46" s="48"/>
      <c r="H46" s="50"/>
      <c r="I46" s="44"/>
      <c r="J46" s="46"/>
      <c r="K46" s="47"/>
      <c r="L46" s="80"/>
      <c r="M46" s="80"/>
      <c r="N46" s="81">
        <v>25</v>
      </c>
      <c r="O46" s="75">
        <f t="shared" si="7"/>
        <v>6119</v>
      </c>
      <c r="P46" s="57">
        <v>19</v>
      </c>
      <c r="Q46" s="75">
        <f t="shared" si="8"/>
        <v>6119</v>
      </c>
      <c r="R46" s="76">
        <v>5417</v>
      </c>
      <c r="S46" s="77">
        <f t="shared" si="9"/>
        <v>6119</v>
      </c>
      <c r="T46" s="50">
        <v>9</v>
      </c>
      <c r="U46" s="72">
        <v>5295</v>
      </c>
      <c r="V46" s="45">
        <f t="shared" si="13"/>
        <v>6119</v>
      </c>
      <c r="W46" s="45">
        <f t="shared" si="14"/>
        <v>6119</v>
      </c>
      <c r="X46" s="52">
        <f t="shared" si="15"/>
        <v>73428</v>
      </c>
    </row>
    <row r="47" spans="1:24" ht="12" customHeight="1">
      <c r="A47" s="54"/>
      <c r="B47" s="40"/>
      <c r="C47" s="41">
        <v>5673</v>
      </c>
      <c r="D47" s="42">
        <f t="shared" si="10"/>
        <v>5843</v>
      </c>
      <c r="E47" s="43">
        <f t="shared" si="11"/>
        <v>6051</v>
      </c>
      <c r="F47" s="43">
        <f t="shared" si="12"/>
        <v>6269</v>
      </c>
      <c r="G47" s="48"/>
      <c r="H47" s="50"/>
      <c r="I47" s="44"/>
      <c r="J47" s="46"/>
      <c r="K47" s="47"/>
      <c r="L47" s="80"/>
      <c r="M47" s="80"/>
      <c r="N47" s="81">
        <v>26</v>
      </c>
      <c r="O47" s="75">
        <f t="shared" si="7"/>
        <v>6269</v>
      </c>
      <c r="P47" s="57">
        <v>20</v>
      </c>
      <c r="Q47" s="75">
        <f t="shared" si="8"/>
        <v>6269</v>
      </c>
      <c r="R47" s="76">
        <v>5550</v>
      </c>
      <c r="S47" s="77">
        <f t="shared" si="9"/>
        <v>6269</v>
      </c>
      <c r="T47" s="82">
        <v>10</v>
      </c>
      <c r="U47" s="76">
        <v>5419</v>
      </c>
      <c r="V47" s="58">
        <f t="shared" si="13"/>
        <v>6269</v>
      </c>
      <c r="W47" s="77">
        <f t="shared" si="14"/>
        <v>6269</v>
      </c>
      <c r="X47" s="52">
        <f t="shared" si="15"/>
        <v>75228</v>
      </c>
    </row>
    <row r="48" spans="1:24" ht="12" customHeight="1">
      <c r="A48" s="54"/>
      <c r="B48" s="40"/>
      <c r="C48" s="41">
        <v>5809</v>
      </c>
      <c r="D48" s="42">
        <f t="shared" si="10"/>
        <v>5983</v>
      </c>
      <c r="E48" s="43">
        <f t="shared" si="11"/>
        <v>6196</v>
      </c>
      <c r="F48" s="43">
        <f t="shared" si="12"/>
        <v>6419</v>
      </c>
      <c r="G48" s="48"/>
      <c r="H48" s="50"/>
      <c r="I48" s="44"/>
      <c r="J48" s="46"/>
      <c r="K48" s="47"/>
      <c r="L48" s="80"/>
      <c r="M48" s="80"/>
      <c r="N48" s="81">
        <v>27</v>
      </c>
      <c r="O48" s="75">
        <f t="shared" si="7"/>
        <v>6419</v>
      </c>
      <c r="P48" s="57">
        <v>21</v>
      </c>
      <c r="Q48" s="75">
        <f t="shared" si="8"/>
        <v>6419</v>
      </c>
      <c r="R48" s="76">
        <v>5683</v>
      </c>
      <c r="S48" s="77">
        <f t="shared" si="9"/>
        <v>6419</v>
      </c>
      <c r="T48" s="82">
        <v>11</v>
      </c>
      <c r="U48" s="76">
        <v>5547</v>
      </c>
      <c r="V48" s="58">
        <f t="shared" si="13"/>
        <v>6419</v>
      </c>
      <c r="W48" s="77">
        <f t="shared" si="14"/>
        <v>6419</v>
      </c>
      <c r="X48" s="52">
        <f t="shared" si="15"/>
        <v>77028</v>
      </c>
    </row>
    <row r="49" spans="1:24" ht="12" customHeight="1">
      <c r="A49" s="54"/>
      <c r="B49" s="40"/>
      <c r="C49" s="41">
        <v>5948</v>
      </c>
      <c r="D49" s="42">
        <f t="shared" si="10"/>
        <v>6126</v>
      </c>
      <c r="E49" s="43">
        <f t="shared" si="11"/>
        <v>6344</v>
      </c>
      <c r="F49" s="43">
        <f t="shared" si="12"/>
        <v>6572</v>
      </c>
      <c r="G49" s="48"/>
      <c r="H49" s="50"/>
      <c r="I49" s="44"/>
      <c r="J49" s="46"/>
      <c r="K49" s="47"/>
      <c r="L49" s="80"/>
      <c r="M49" s="80"/>
      <c r="N49" s="81">
        <v>28</v>
      </c>
      <c r="O49" s="83">
        <f t="shared" si="7"/>
        <v>6572</v>
      </c>
      <c r="P49" s="57">
        <v>22</v>
      </c>
      <c r="Q49" s="83">
        <f t="shared" si="8"/>
        <v>6572</v>
      </c>
      <c r="R49" s="76">
        <v>5819</v>
      </c>
      <c r="S49" s="77">
        <f t="shared" si="9"/>
        <v>6572</v>
      </c>
      <c r="T49" s="82">
        <v>12</v>
      </c>
      <c r="U49" s="76">
        <v>5677</v>
      </c>
      <c r="V49" s="58">
        <f t="shared" si="13"/>
        <v>6572</v>
      </c>
      <c r="W49" s="77">
        <f t="shared" si="14"/>
        <v>6572</v>
      </c>
      <c r="X49" s="52">
        <f t="shared" si="15"/>
        <v>78864</v>
      </c>
    </row>
    <row r="50" spans="1:24" ht="12" customHeight="1">
      <c r="A50" s="54"/>
      <c r="B50" s="40"/>
      <c r="C50" s="41">
        <v>6088</v>
      </c>
      <c r="D50" s="42">
        <f t="shared" si="10"/>
        <v>6271</v>
      </c>
      <c r="E50" s="43">
        <f t="shared" si="11"/>
        <v>6494</v>
      </c>
      <c r="F50" s="43">
        <f t="shared" si="12"/>
        <v>6728</v>
      </c>
      <c r="G50" s="48"/>
      <c r="H50" s="50"/>
      <c r="I50" s="44"/>
      <c r="J50" s="46"/>
      <c r="K50" s="47"/>
      <c r="L50" s="80"/>
      <c r="M50" s="80"/>
      <c r="N50" s="44"/>
      <c r="O50" s="44"/>
      <c r="P50" s="57">
        <v>23</v>
      </c>
      <c r="Q50" s="80"/>
      <c r="R50" s="76">
        <v>5956</v>
      </c>
      <c r="S50" s="77">
        <f t="shared" si="9"/>
        <v>6728</v>
      </c>
      <c r="T50" s="82">
        <v>13</v>
      </c>
      <c r="U50" s="76">
        <v>5811</v>
      </c>
      <c r="V50" s="58">
        <f t="shared" si="13"/>
        <v>6728</v>
      </c>
      <c r="W50" s="77">
        <f t="shared" si="14"/>
        <v>6728</v>
      </c>
      <c r="X50" s="52">
        <f t="shared" si="15"/>
        <v>80736</v>
      </c>
    </row>
    <row r="51" spans="1:24" ht="12" customHeight="1">
      <c r="A51" s="54"/>
      <c r="B51" s="40"/>
      <c r="C51" s="41">
        <v>6237</v>
      </c>
      <c r="D51" s="42">
        <f t="shared" si="10"/>
        <v>6424</v>
      </c>
      <c r="E51" s="43">
        <f t="shared" si="11"/>
        <v>6653</v>
      </c>
      <c r="F51" s="43">
        <f t="shared" si="12"/>
        <v>6893</v>
      </c>
      <c r="G51" s="48"/>
      <c r="H51" s="50"/>
      <c r="I51" s="44"/>
      <c r="J51" s="46"/>
      <c r="K51" s="47"/>
      <c r="L51" s="44"/>
      <c r="M51" s="44"/>
      <c r="N51" s="44"/>
      <c r="O51" s="44"/>
      <c r="P51" s="57">
        <v>24</v>
      </c>
      <c r="Q51" s="80"/>
      <c r="R51" s="76">
        <v>6102</v>
      </c>
      <c r="S51" s="77">
        <f t="shared" si="9"/>
        <v>6893</v>
      </c>
      <c r="T51" s="82">
        <v>14</v>
      </c>
      <c r="U51" s="76">
        <v>5948</v>
      </c>
      <c r="V51" s="59">
        <f t="shared" si="13"/>
        <v>6893</v>
      </c>
      <c r="W51" s="77">
        <f t="shared" si="14"/>
        <v>6893</v>
      </c>
      <c r="X51" s="52">
        <f t="shared" si="15"/>
        <v>82716</v>
      </c>
    </row>
    <row r="52" spans="1:24" ht="12" customHeight="1">
      <c r="A52" s="54"/>
      <c r="B52" s="40"/>
      <c r="C52" s="41">
        <v>6383</v>
      </c>
      <c r="D52" s="42">
        <f t="shared" si="10"/>
        <v>6574</v>
      </c>
      <c r="E52" s="43">
        <f t="shared" si="11"/>
        <v>6808</v>
      </c>
      <c r="F52" s="43">
        <f t="shared" si="12"/>
        <v>7053</v>
      </c>
      <c r="G52" s="48"/>
      <c r="H52" s="50"/>
      <c r="I52" s="44"/>
      <c r="J52" s="46"/>
      <c r="K52" s="47"/>
      <c r="L52" s="44"/>
      <c r="M52" s="44"/>
      <c r="N52" s="44"/>
      <c r="O52" s="44"/>
      <c r="P52" s="57">
        <v>25</v>
      </c>
      <c r="Q52" s="80"/>
      <c r="R52" s="76">
        <v>6245</v>
      </c>
      <c r="S52" s="77">
        <f t="shared" si="9"/>
        <v>7053</v>
      </c>
      <c r="T52" s="82">
        <v>15</v>
      </c>
      <c r="U52" s="84"/>
      <c r="V52" s="85"/>
      <c r="W52" s="77">
        <f t="shared" si="14"/>
        <v>7053</v>
      </c>
      <c r="X52" s="52">
        <f t="shared" si="15"/>
        <v>84636</v>
      </c>
    </row>
    <row r="53" spans="1:24" ht="12" customHeight="1">
      <c r="A53" s="54"/>
      <c r="B53" s="40"/>
      <c r="C53" s="41">
        <v>6534</v>
      </c>
      <c r="D53" s="42">
        <f t="shared" si="10"/>
        <v>6730</v>
      </c>
      <c r="E53" s="43">
        <f t="shared" si="11"/>
        <v>6970</v>
      </c>
      <c r="F53" s="43">
        <f t="shared" si="12"/>
        <v>7221</v>
      </c>
      <c r="G53" s="706"/>
      <c r="H53" s="86"/>
      <c r="I53" s="86"/>
      <c r="J53" s="87"/>
      <c r="K53" s="86"/>
      <c r="L53" s="86"/>
      <c r="M53" s="44"/>
      <c r="N53" s="44"/>
      <c r="O53" s="44"/>
      <c r="P53" s="57">
        <v>26</v>
      </c>
      <c r="Q53" s="80"/>
      <c r="R53" s="76">
        <v>6393</v>
      </c>
      <c r="S53" s="88">
        <f t="shared" si="9"/>
        <v>7221</v>
      </c>
      <c r="T53" s="82">
        <v>16</v>
      </c>
      <c r="U53" s="84"/>
      <c r="V53" s="89"/>
      <c r="W53" s="77">
        <f t="shared" si="14"/>
        <v>7221</v>
      </c>
      <c r="X53" s="52">
        <f t="shared" si="15"/>
        <v>86652</v>
      </c>
    </row>
    <row r="54" spans="1:24" ht="12" customHeight="1">
      <c r="A54" s="54"/>
      <c r="B54" s="40"/>
      <c r="C54" s="41">
        <v>6690</v>
      </c>
      <c r="D54" s="42">
        <f t="shared" si="10"/>
        <v>6891</v>
      </c>
      <c r="E54" s="43">
        <f t="shared" si="11"/>
        <v>7136</v>
      </c>
      <c r="F54" s="43">
        <f t="shared" si="12"/>
        <v>7393</v>
      </c>
      <c r="G54" s="48"/>
      <c r="H54" s="50"/>
      <c r="I54" s="44"/>
      <c r="J54" s="46"/>
      <c r="K54" s="47"/>
      <c r="L54" s="44"/>
      <c r="M54" s="44"/>
      <c r="N54" s="44"/>
      <c r="O54" s="44"/>
      <c r="P54" s="44"/>
      <c r="Q54" s="48"/>
      <c r="R54" s="49"/>
      <c r="S54" s="47"/>
      <c r="T54" s="82">
        <v>17</v>
      </c>
      <c r="U54" s="84"/>
      <c r="V54" s="85"/>
      <c r="W54" s="77">
        <f t="shared" si="14"/>
        <v>7393</v>
      </c>
      <c r="X54" s="52">
        <f t="shared" si="15"/>
        <v>88716</v>
      </c>
    </row>
    <row r="55" spans="1:24" ht="12" customHeight="1">
      <c r="A55" s="54"/>
      <c r="B55" s="40"/>
      <c r="C55" s="41">
        <v>6848</v>
      </c>
      <c r="D55" s="42">
        <f t="shared" si="10"/>
        <v>7053</v>
      </c>
      <c r="E55" s="43">
        <f t="shared" si="11"/>
        <v>7304</v>
      </c>
      <c r="F55" s="43">
        <f t="shared" si="12"/>
        <v>7567</v>
      </c>
      <c r="G55" s="706"/>
      <c r="H55" s="86"/>
      <c r="I55" s="86"/>
      <c r="J55" s="87"/>
      <c r="K55" s="86"/>
      <c r="L55" s="86"/>
      <c r="M55" s="86"/>
      <c r="N55" s="86"/>
      <c r="O55" s="86"/>
      <c r="P55" s="86"/>
      <c r="Q55" s="80"/>
      <c r="R55" s="90"/>
      <c r="S55" s="91"/>
      <c r="T55" s="82">
        <v>18</v>
      </c>
      <c r="U55" s="84"/>
      <c r="V55" s="85"/>
      <c r="W55" s="88">
        <f t="shared" si="14"/>
        <v>7567</v>
      </c>
      <c r="X55" s="52">
        <f t="shared" si="15"/>
        <v>90804</v>
      </c>
    </row>
    <row r="56" spans="1:24" s="102" customFormat="1" ht="12" customHeight="1">
      <c r="A56" s="92"/>
      <c r="B56" s="93" t="s">
        <v>54</v>
      </c>
      <c r="C56" s="94"/>
      <c r="D56" s="95"/>
      <c r="E56" s="96"/>
      <c r="F56" s="96"/>
      <c r="G56" s="817" t="s">
        <v>55</v>
      </c>
      <c r="H56" s="95"/>
      <c r="I56" s="97"/>
      <c r="J56" s="93"/>
      <c r="K56" s="98"/>
      <c r="L56" s="97"/>
      <c r="M56" s="97"/>
      <c r="N56" s="97"/>
      <c r="O56" s="97"/>
      <c r="P56" s="97"/>
      <c r="Q56" s="99"/>
      <c r="R56" s="100"/>
      <c r="S56" s="98"/>
      <c r="T56" s="95"/>
      <c r="U56" s="100"/>
      <c r="V56" s="98"/>
      <c r="W56" s="98"/>
      <c r="X56" s="101"/>
    </row>
    <row r="57" spans="1:24" ht="12" customHeight="1">
      <c r="C57" s="103"/>
    </row>
    <row r="58" spans="1:24" ht="12" customHeight="1">
      <c r="C58" s="103"/>
    </row>
    <row r="59" spans="1:24" ht="12" customHeight="1">
      <c r="C59" s="103"/>
    </row>
    <row r="60" spans="1:24" ht="12" customHeight="1">
      <c r="C60" s="103"/>
    </row>
    <row r="61" spans="1:24" ht="12" customHeight="1">
      <c r="C61" s="103"/>
    </row>
    <row r="62" spans="1:24" ht="12" customHeight="1">
      <c r="C62" s="103"/>
    </row>
    <row r="63" spans="1:24" ht="12" customHeight="1">
      <c r="C63" s="103"/>
    </row>
  </sheetData>
  <mergeCells count="2">
    <mergeCell ref="M1:O1"/>
    <mergeCell ref="Q1:S1"/>
  </mergeCells>
  <phoneticPr fontId="3" type="noConversion"/>
  <printOptions horizontalCentered="1" verticalCentered="1" gridLines="1" gridLinesSet="0"/>
  <pageMargins left="0.25" right="0.196850393700787" top="1.06" bottom="0.53" header="0.25" footer="0.23"/>
  <pageSetup orientation="portrait" horizontalDpi="4294967292" r:id="rId1"/>
  <headerFooter alignWithMargins="0">
    <oddHeader xml:space="preserve">&amp;L
&amp;C&amp;"Times New Roman,Bold"&amp;11The California State University Salary Schedule
ACADEMIC YEAR FACULTY
Effective July 1, 2000
(Class Codes 2358, 2360, 2375, 2378, 2381, 2384, 2399, 2919)&amp;R&amp;"Times New Roman,Bold"&amp;11 7-1-00
3.6% GSI
2.65% SSI
</oddHeader>
    <oddFooter>&amp;L&amp;"Times New Roman,Bold"&amp;10fa:cks:&amp;F&amp;R&amp;"Times New Roman,Bold"&amp;10&amp;D</oddFooter>
  </headerFooter>
  <rowBreaks count="1" manualBreakCount="1">
    <brk id="5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opLeftCell="G1" workbookViewId="0">
      <selection activeCell="H6" sqref="H6"/>
    </sheetView>
  </sheetViews>
  <sheetFormatPr defaultColWidth="9" defaultRowHeight="12" customHeight="1"/>
  <cols>
    <col min="1" max="1" width="7.85546875" style="812" hidden="1" customWidth="1"/>
    <col min="2" max="6" width="10.7109375" style="812" hidden="1" customWidth="1"/>
    <col min="7" max="7" width="3.7109375" style="813" customWidth="1"/>
    <col min="8" max="8" width="9.7109375" style="813" customWidth="1"/>
    <col min="9" max="9" width="3.7109375" style="814" customWidth="1"/>
    <col min="10" max="10" width="9.28515625" style="815" bestFit="1" customWidth="1"/>
    <col min="11" max="11" width="3.7109375" style="813" customWidth="1"/>
    <col min="12" max="12" width="9.7109375" style="814" bestFit="1" customWidth="1"/>
    <col min="13" max="13" width="3.7109375" style="813" customWidth="1"/>
    <col min="14" max="14" width="9.7109375" style="813" customWidth="1"/>
    <col min="15" max="15" width="3.7109375" style="813" customWidth="1"/>
    <col min="16" max="16" width="9.5703125" style="813" customWidth="1"/>
    <col min="17" max="17" width="9.7109375" style="813" customWidth="1"/>
    <col min="18" max="18" width="3.7109375" style="813" customWidth="1"/>
    <col min="19" max="19" width="10" style="813" bestFit="1" customWidth="1"/>
    <col min="20" max="20" width="9.7109375" style="816" customWidth="1"/>
    <col min="21" max="21" width="10.140625" style="813" customWidth="1"/>
    <col min="22" max="16384" width="9" style="772"/>
  </cols>
  <sheetData>
    <row r="1" spans="1:21" s="748" customFormat="1" ht="12" customHeight="1">
      <c r="A1" s="738"/>
      <c r="B1" s="739"/>
      <c r="C1" s="739"/>
      <c r="D1" s="739"/>
      <c r="E1" s="739"/>
      <c r="F1" s="739"/>
      <c r="G1" s="740"/>
      <c r="H1" s="741" t="s">
        <v>0</v>
      </c>
      <c r="I1" s="742"/>
      <c r="J1" s="743" t="s">
        <v>1</v>
      </c>
      <c r="K1" s="739"/>
      <c r="L1" s="744" t="s">
        <v>2</v>
      </c>
      <c r="M1" s="745"/>
      <c r="N1" s="746"/>
      <c r="O1" s="739" t="s">
        <v>3</v>
      </c>
      <c r="P1" s="745" t="s">
        <v>4</v>
      </c>
      <c r="Q1" s="745"/>
      <c r="R1" s="747"/>
      <c r="S1" s="745" t="s">
        <v>5</v>
      </c>
      <c r="T1" s="745"/>
      <c r="U1" s="740"/>
    </row>
    <row r="2" spans="1:21" s="754" customFormat="1" ht="12" customHeight="1">
      <c r="A2" s="749" t="s">
        <v>6</v>
      </c>
      <c r="B2" s="750" t="s">
        <v>7</v>
      </c>
      <c r="C2" s="750"/>
      <c r="D2" s="750"/>
      <c r="E2" s="750"/>
      <c r="F2" s="750"/>
      <c r="G2" s="750" t="s">
        <v>8</v>
      </c>
      <c r="H2" s="750" t="s">
        <v>9</v>
      </c>
      <c r="I2" s="751"/>
      <c r="J2" s="751" t="s">
        <v>10</v>
      </c>
      <c r="K2" s="750"/>
      <c r="L2" s="751"/>
      <c r="M2" s="750"/>
      <c r="N2" s="750" t="s">
        <v>11</v>
      </c>
      <c r="O2" s="750"/>
      <c r="P2" s="750"/>
      <c r="Q2" s="750" t="s">
        <v>12</v>
      </c>
      <c r="R2" s="752"/>
      <c r="S2" s="750" t="s">
        <v>3</v>
      </c>
      <c r="T2" s="750" t="s">
        <v>13</v>
      </c>
      <c r="U2" s="753"/>
    </row>
    <row r="3" spans="1:21" s="754" customFormat="1" ht="12" customHeight="1">
      <c r="A3" s="749" t="s">
        <v>14</v>
      </c>
      <c r="B3" s="750" t="s">
        <v>14</v>
      </c>
      <c r="C3" s="750"/>
      <c r="D3" s="750"/>
      <c r="E3" s="750"/>
      <c r="F3" s="750"/>
      <c r="G3" s="752" t="s">
        <v>15</v>
      </c>
      <c r="H3" s="750"/>
      <c r="I3" s="755"/>
      <c r="J3" s="751" t="s">
        <v>16</v>
      </c>
      <c r="K3" s="750"/>
      <c r="L3" s="751"/>
      <c r="M3" s="753"/>
      <c r="N3" s="753" t="s">
        <v>17</v>
      </c>
      <c r="O3" s="753"/>
      <c r="P3" s="750" t="s">
        <v>3</v>
      </c>
      <c r="Q3" s="750" t="s">
        <v>18</v>
      </c>
      <c r="R3" s="752"/>
      <c r="S3" s="750" t="s">
        <v>3</v>
      </c>
      <c r="T3" s="750" t="s">
        <v>19</v>
      </c>
      <c r="U3" s="750" t="s">
        <v>3</v>
      </c>
    </row>
    <row r="4" spans="1:21" s="754" customFormat="1" ht="12" customHeight="1">
      <c r="A4" s="749" t="s">
        <v>20</v>
      </c>
      <c r="B4" s="750" t="s">
        <v>67</v>
      </c>
      <c r="C4" s="756">
        <v>35612</v>
      </c>
      <c r="D4" s="756">
        <v>36039</v>
      </c>
      <c r="E4" s="756">
        <v>36342</v>
      </c>
      <c r="F4" s="756">
        <v>36708</v>
      </c>
      <c r="G4" s="752" t="s">
        <v>22</v>
      </c>
      <c r="H4" s="750"/>
      <c r="I4" s="755"/>
      <c r="J4" s="751" t="s">
        <v>23</v>
      </c>
      <c r="K4" s="750"/>
      <c r="L4" s="751" t="s">
        <v>58</v>
      </c>
      <c r="M4" s="752"/>
      <c r="N4" s="750"/>
      <c r="O4" s="753"/>
      <c r="P4" s="750" t="s">
        <v>25</v>
      </c>
      <c r="Q4" s="750"/>
      <c r="R4" s="752"/>
      <c r="S4" s="750" t="s">
        <v>26</v>
      </c>
      <c r="T4" s="752"/>
      <c r="U4" s="752" t="s">
        <v>27</v>
      </c>
    </row>
    <row r="5" spans="1:21" s="765" customFormat="1" ht="12" customHeight="1" thickBot="1">
      <c r="A5" s="757">
        <v>34881</v>
      </c>
      <c r="B5" s="758">
        <v>34881</v>
      </c>
      <c r="C5" s="759">
        <v>2.2100000000000002E-2</v>
      </c>
      <c r="D5" s="760">
        <v>0.03</v>
      </c>
      <c r="E5" s="760">
        <v>3.56E-2</v>
      </c>
      <c r="F5" s="760">
        <v>3.5999999999999997E-2</v>
      </c>
      <c r="G5" s="761" t="s">
        <v>28</v>
      </c>
      <c r="H5" s="762" t="s">
        <v>29</v>
      </c>
      <c r="I5" s="763"/>
      <c r="J5" s="764" t="s">
        <v>30</v>
      </c>
      <c r="K5" s="761"/>
      <c r="L5" s="764"/>
      <c r="M5" s="762"/>
      <c r="N5" s="762" t="s">
        <v>31</v>
      </c>
      <c r="O5" s="761"/>
      <c r="P5" s="762"/>
      <c r="Q5" s="762" t="s">
        <v>32</v>
      </c>
      <c r="R5" s="761"/>
      <c r="S5" s="762" t="s">
        <v>3</v>
      </c>
      <c r="T5" s="762" t="s">
        <v>33</v>
      </c>
      <c r="U5" s="761" t="s">
        <v>7</v>
      </c>
    </row>
    <row r="6" spans="1:21" ht="12" customHeight="1">
      <c r="A6" s="766" t="s">
        <v>34</v>
      </c>
      <c r="B6" s="767">
        <v>2390</v>
      </c>
      <c r="C6" s="767">
        <v>2530</v>
      </c>
      <c r="D6" s="767">
        <f t="shared" ref="D6:D37" si="0">ROUND(C6*1.03,0)</f>
        <v>2606</v>
      </c>
      <c r="E6" s="767">
        <f t="shared" ref="E6:E37" si="1">ROUND(1.0356*D6,0)</f>
        <v>2699</v>
      </c>
      <c r="F6" s="767">
        <f t="shared" ref="F6:F37" si="2">ROUND(1.036*E6,0)</f>
        <v>2796</v>
      </c>
      <c r="G6" s="768">
        <v>1</v>
      </c>
      <c r="H6" s="769">
        <f t="shared" ref="H6:H13" si="3">F6</f>
        <v>2796</v>
      </c>
      <c r="I6" s="770"/>
      <c r="J6" s="770"/>
      <c r="K6" s="768"/>
      <c r="L6" s="770"/>
      <c r="M6" s="768"/>
      <c r="N6" s="768"/>
      <c r="O6" s="768"/>
      <c r="P6" s="768"/>
      <c r="Q6" s="768"/>
      <c r="R6" s="768"/>
      <c r="S6" s="771"/>
      <c r="T6" s="771"/>
      <c r="U6" s="771">
        <f t="shared" ref="U6:U37" si="4">12*F6</f>
        <v>33552</v>
      </c>
    </row>
    <row r="7" spans="1:21" ht="12" customHeight="1">
      <c r="A7" s="773"/>
      <c r="B7" s="767"/>
      <c r="C7" s="767">
        <v>2585</v>
      </c>
      <c r="D7" s="767">
        <f t="shared" si="0"/>
        <v>2663</v>
      </c>
      <c r="E7" s="767">
        <f t="shared" si="1"/>
        <v>2758</v>
      </c>
      <c r="F7" s="767">
        <f t="shared" si="2"/>
        <v>2857</v>
      </c>
      <c r="G7" s="768">
        <v>2</v>
      </c>
      <c r="H7" s="771">
        <f t="shared" si="3"/>
        <v>2857</v>
      </c>
      <c r="I7" s="770"/>
      <c r="J7" s="770"/>
      <c r="K7" s="768"/>
      <c r="L7" s="770"/>
      <c r="M7" s="768"/>
      <c r="N7" s="768"/>
      <c r="O7" s="768"/>
      <c r="P7" s="768"/>
      <c r="Q7" s="768"/>
      <c r="R7" s="768"/>
      <c r="S7" s="771"/>
      <c r="T7" s="771"/>
      <c r="U7" s="771">
        <f t="shared" si="4"/>
        <v>34284</v>
      </c>
    </row>
    <row r="8" spans="1:21" ht="12" customHeight="1">
      <c r="A8" s="766" t="s">
        <v>35</v>
      </c>
      <c r="B8" s="767">
        <v>2495</v>
      </c>
      <c r="C8" s="767">
        <v>2640</v>
      </c>
      <c r="D8" s="767">
        <f t="shared" si="0"/>
        <v>2719</v>
      </c>
      <c r="E8" s="767">
        <f t="shared" si="1"/>
        <v>2816</v>
      </c>
      <c r="F8" s="767">
        <f t="shared" si="2"/>
        <v>2917</v>
      </c>
      <c r="G8" s="768">
        <v>3</v>
      </c>
      <c r="H8" s="771">
        <f t="shared" si="3"/>
        <v>2917</v>
      </c>
      <c r="I8" s="770"/>
      <c r="J8" s="770"/>
      <c r="K8" s="768"/>
      <c r="L8" s="770"/>
      <c r="M8" s="768"/>
      <c r="N8" s="768"/>
      <c r="O8" s="768"/>
      <c r="P8" s="768"/>
      <c r="Q8" s="768"/>
      <c r="R8" s="768"/>
      <c r="S8" s="771"/>
      <c r="T8" s="771"/>
      <c r="U8" s="771">
        <f t="shared" si="4"/>
        <v>35004</v>
      </c>
    </row>
    <row r="9" spans="1:21" ht="12" customHeight="1">
      <c r="A9" s="773"/>
      <c r="B9" s="767"/>
      <c r="C9" s="767">
        <v>2699</v>
      </c>
      <c r="D9" s="767">
        <f t="shared" si="0"/>
        <v>2780</v>
      </c>
      <c r="E9" s="767">
        <f t="shared" si="1"/>
        <v>2879</v>
      </c>
      <c r="F9" s="767">
        <f t="shared" si="2"/>
        <v>2983</v>
      </c>
      <c r="G9" s="768">
        <v>4</v>
      </c>
      <c r="H9" s="771">
        <f t="shared" si="3"/>
        <v>2983</v>
      </c>
      <c r="I9" s="770"/>
      <c r="J9" s="770"/>
      <c r="K9" s="768"/>
      <c r="L9" s="770"/>
      <c r="M9" s="768"/>
      <c r="N9" s="768"/>
      <c r="O9" s="768"/>
      <c r="P9" s="768"/>
      <c r="Q9" s="768"/>
      <c r="R9" s="768"/>
      <c r="S9" s="771"/>
      <c r="T9" s="771"/>
      <c r="U9" s="771">
        <f t="shared" si="4"/>
        <v>35796</v>
      </c>
    </row>
    <row r="10" spans="1:21" ht="12" customHeight="1">
      <c r="A10" s="766" t="s">
        <v>36</v>
      </c>
      <c r="B10" s="767">
        <v>2605</v>
      </c>
      <c r="C10" s="767">
        <v>2757</v>
      </c>
      <c r="D10" s="767">
        <f t="shared" si="0"/>
        <v>2840</v>
      </c>
      <c r="E10" s="767">
        <f t="shared" si="1"/>
        <v>2941</v>
      </c>
      <c r="F10" s="767">
        <f t="shared" si="2"/>
        <v>3047</v>
      </c>
      <c r="G10" s="768">
        <v>5</v>
      </c>
      <c r="H10" s="769">
        <f t="shared" si="3"/>
        <v>3047</v>
      </c>
      <c r="I10" s="770"/>
      <c r="J10" s="770"/>
      <c r="K10" s="768"/>
      <c r="L10" s="770"/>
      <c r="M10" s="768"/>
      <c r="N10" s="768"/>
      <c r="O10" s="768"/>
      <c r="P10" s="768"/>
      <c r="Q10" s="768"/>
      <c r="R10" s="768"/>
      <c r="S10" s="771"/>
      <c r="T10" s="771"/>
      <c r="U10" s="771">
        <f t="shared" si="4"/>
        <v>36564</v>
      </c>
    </row>
    <row r="11" spans="1:21" ht="12" customHeight="1">
      <c r="A11" s="766"/>
      <c r="B11" s="767"/>
      <c r="C11" s="767">
        <v>2821</v>
      </c>
      <c r="D11" s="767">
        <f t="shared" si="0"/>
        <v>2906</v>
      </c>
      <c r="E11" s="767">
        <f t="shared" si="1"/>
        <v>3009</v>
      </c>
      <c r="F11" s="767">
        <f t="shared" si="2"/>
        <v>3117</v>
      </c>
      <c r="G11" s="774">
        <v>6</v>
      </c>
      <c r="H11" s="775">
        <f t="shared" si="3"/>
        <v>3117</v>
      </c>
      <c r="I11" s="770"/>
      <c r="J11" s="770"/>
      <c r="K11" s="768"/>
      <c r="L11" s="770"/>
      <c r="M11" s="768"/>
      <c r="N11" s="768"/>
      <c r="O11" s="768"/>
      <c r="P11" s="768"/>
      <c r="Q11" s="768"/>
      <c r="R11" s="768"/>
      <c r="S11" s="771"/>
      <c r="T11" s="771"/>
      <c r="U11" s="771">
        <f t="shared" si="4"/>
        <v>37404</v>
      </c>
    </row>
    <row r="12" spans="1:21" ht="12" customHeight="1">
      <c r="A12" s="766"/>
      <c r="B12" s="767"/>
      <c r="C12" s="767">
        <v>2885</v>
      </c>
      <c r="D12" s="767">
        <f t="shared" si="0"/>
        <v>2972</v>
      </c>
      <c r="E12" s="767">
        <f t="shared" si="1"/>
        <v>3078</v>
      </c>
      <c r="F12" s="767">
        <f t="shared" si="2"/>
        <v>3189</v>
      </c>
      <c r="G12" s="774">
        <v>7</v>
      </c>
      <c r="H12" s="775">
        <f t="shared" si="3"/>
        <v>3189</v>
      </c>
      <c r="I12" s="770"/>
      <c r="J12" s="770"/>
      <c r="K12" s="768"/>
      <c r="L12" s="770"/>
      <c r="M12" s="768"/>
      <c r="N12" s="768"/>
      <c r="O12" s="768"/>
      <c r="P12" s="768"/>
      <c r="Q12" s="768"/>
      <c r="R12" s="768"/>
      <c r="S12" s="771"/>
      <c r="T12" s="771"/>
      <c r="U12" s="771">
        <f t="shared" si="4"/>
        <v>38268</v>
      </c>
    </row>
    <row r="13" spans="1:21" ht="12" customHeight="1">
      <c r="A13" s="766"/>
      <c r="B13" s="767"/>
      <c r="C13" s="767">
        <v>2952</v>
      </c>
      <c r="D13" s="767">
        <f t="shared" si="0"/>
        <v>3041</v>
      </c>
      <c r="E13" s="767">
        <f t="shared" si="1"/>
        <v>3149</v>
      </c>
      <c r="F13" s="767">
        <f t="shared" si="2"/>
        <v>3262</v>
      </c>
      <c r="G13" s="774">
        <v>8</v>
      </c>
      <c r="H13" s="776">
        <f t="shared" si="3"/>
        <v>3262</v>
      </c>
      <c r="I13" s="770"/>
      <c r="J13" s="770"/>
      <c r="K13" s="768"/>
      <c r="L13" s="770"/>
      <c r="M13" s="768"/>
      <c r="N13" s="768"/>
      <c r="O13" s="768"/>
      <c r="P13" s="768"/>
      <c r="Q13" s="768"/>
      <c r="R13" s="768"/>
      <c r="S13" s="771"/>
      <c r="T13" s="771"/>
      <c r="U13" s="771">
        <f t="shared" si="4"/>
        <v>39144</v>
      </c>
    </row>
    <row r="14" spans="1:21" ht="12" customHeight="1">
      <c r="A14" s="766" t="s">
        <v>37</v>
      </c>
      <c r="B14" s="767">
        <v>2853</v>
      </c>
      <c r="C14" s="767">
        <v>3019</v>
      </c>
      <c r="D14" s="767">
        <f t="shared" si="0"/>
        <v>3110</v>
      </c>
      <c r="E14" s="767">
        <f t="shared" si="1"/>
        <v>3221</v>
      </c>
      <c r="F14" s="767">
        <f t="shared" si="2"/>
        <v>3337</v>
      </c>
      <c r="G14" s="768"/>
      <c r="H14" s="768"/>
      <c r="I14" s="770">
        <v>1</v>
      </c>
      <c r="J14" s="777">
        <f t="shared" ref="J14:J27" si="5">F14</f>
        <v>3337</v>
      </c>
      <c r="K14" s="768"/>
      <c r="L14" s="770"/>
      <c r="M14" s="768"/>
      <c r="N14" s="768"/>
      <c r="O14" s="768"/>
      <c r="P14" s="768"/>
      <c r="Q14" s="768"/>
      <c r="R14" s="768"/>
      <c r="S14" s="771"/>
      <c r="T14" s="771"/>
      <c r="U14" s="771">
        <f t="shared" si="4"/>
        <v>40044</v>
      </c>
    </row>
    <row r="15" spans="1:21" ht="12" customHeight="1">
      <c r="A15" s="773"/>
      <c r="B15" s="767"/>
      <c r="C15" s="767">
        <v>3091</v>
      </c>
      <c r="D15" s="767">
        <f t="shared" si="0"/>
        <v>3184</v>
      </c>
      <c r="E15" s="767">
        <f t="shared" si="1"/>
        <v>3297</v>
      </c>
      <c r="F15" s="767">
        <f t="shared" si="2"/>
        <v>3416</v>
      </c>
      <c r="G15" s="768"/>
      <c r="H15" s="768"/>
      <c r="I15" s="770">
        <v>2</v>
      </c>
      <c r="J15" s="778">
        <f t="shared" si="5"/>
        <v>3416</v>
      </c>
      <c r="K15" s="768"/>
      <c r="L15" s="770"/>
      <c r="M15" s="768"/>
      <c r="N15" s="768"/>
      <c r="O15" s="768"/>
      <c r="P15" s="768"/>
      <c r="Q15" s="768"/>
      <c r="R15" s="768"/>
      <c r="S15" s="771"/>
      <c r="T15" s="771"/>
      <c r="U15" s="771">
        <f t="shared" si="4"/>
        <v>40992</v>
      </c>
    </row>
    <row r="16" spans="1:21" ht="12" customHeight="1">
      <c r="A16" s="766" t="s">
        <v>38</v>
      </c>
      <c r="B16" s="767">
        <v>2989</v>
      </c>
      <c r="C16" s="767">
        <v>3163</v>
      </c>
      <c r="D16" s="767">
        <f t="shared" si="0"/>
        <v>3258</v>
      </c>
      <c r="E16" s="767">
        <f t="shared" si="1"/>
        <v>3374</v>
      </c>
      <c r="F16" s="767">
        <f t="shared" si="2"/>
        <v>3495</v>
      </c>
      <c r="G16" s="768"/>
      <c r="H16" s="768"/>
      <c r="I16" s="770">
        <v>3</v>
      </c>
      <c r="J16" s="778">
        <f t="shared" si="5"/>
        <v>3495</v>
      </c>
      <c r="K16" s="768"/>
      <c r="L16" s="770"/>
      <c r="M16" s="768"/>
      <c r="N16" s="768"/>
      <c r="O16" s="768"/>
      <c r="P16" s="768"/>
      <c r="Q16" s="768"/>
      <c r="R16" s="768"/>
      <c r="S16" s="771"/>
      <c r="T16" s="771"/>
      <c r="U16" s="771">
        <f t="shared" si="4"/>
        <v>41940</v>
      </c>
    </row>
    <row r="17" spans="1:21" ht="12" customHeight="1">
      <c r="A17" s="773"/>
      <c r="B17" s="767"/>
      <c r="C17" s="767">
        <v>3239</v>
      </c>
      <c r="D17" s="767">
        <f t="shared" si="0"/>
        <v>3336</v>
      </c>
      <c r="E17" s="767">
        <f t="shared" si="1"/>
        <v>3455</v>
      </c>
      <c r="F17" s="767">
        <f t="shared" si="2"/>
        <v>3579</v>
      </c>
      <c r="G17" s="768"/>
      <c r="H17" s="768"/>
      <c r="I17" s="770">
        <v>4</v>
      </c>
      <c r="J17" s="778">
        <f t="shared" si="5"/>
        <v>3579</v>
      </c>
      <c r="K17" s="768"/>
      <c r="L17" s="779"/>
      <c r="M17" s="768"/>
      <c r="N17" s="768"/>
      <c r="O17" s="768"/>
      <c r="P17" s="768"/>
      <c r="Q17" s="768"/>
      <c r="R17" s="768"/>
      <c r="S17" s="771"/>
      <c r="T17" s="771"/>
      <c r="U17" s="771">
        <f t="shared" si="4"/>
        <v>42948</v>
      </c>
    </row>
    <row r="18" spans="1:21" ht="12" customHeight="1">
      <c r="A18" s="766" t="s">
        <v>39</v>
      </c>
      <c r="B18" s="767">
        <v>3130</v>
      </c>
      <c r="C18" s="767">
        <v>3313</v>
      </c>
      <c r="D18" s="767">
        <f t="shared" si="0"/>
        <v>3412</v>
      </c>
      <c r="E18" s="767">
        <f t="shared" si="1"/>
        <v>3533</v>
      </c>
      <c r="F18" s="767">
        <f t="shared" si="2"/>
        <v>3660</v>
      </c>
      <c r="G18" s="768"/>
      <c r="H18" s="768"/>
      <c r="I18" s="770">
        <v>5</v>
      </c>
      <c r="J18" s="778">
        <f t="shared" si="5"/>
        <v>3660</v>
      </c>
      <c r="K18" s="780">
        <v>1</v>
      </c>
      <c r="L18" s="781">
        <f t="shared" ref="L18:L45" si="6">F18</f>
        <v>3660</v>
      </c>
      <c r="M18" s="768"/>
      <c r="N18" s="768"/>
      <c r="O18" s="768"/>
      <c r="P18" s="768"/>
      <c r="Q18" s="768"/>
      <c r="R18" s="768"/>
      <c r="S18" s="771"/>
      <c r="T18" s="771"/>
      <c r="U18" s="771">
        <f t="shared" si="4"/>
        <v>43920</v>
      </c>
    </row>
    <row r="19" spans="1:21" ht="12" customHeight="1">
      <c r="A19" s="773"/>
      <c r="B19" s="767"/>
      <c r="C19" s="767">
        <v>3391</v>
      </c>
      <c r="D19" s="767">
        <f t="shared" si="0"/>
        <v>3493</v>
      </c>
      <c r="E19" s="767">
        <f t="shared" si="1"/>
        <v>3617</v>
      </c>
      <c r="F19" s="767">
        <f t="shared" si="2"/>
        <v>3747</v>
      </c>
      <c r="G19" s="768"/>
      <c r="H19" s="768"/>
      <c r="I19" s="770">
        <v>6</v>
      </c>
      <c r="J19" s="778">
        <f t="shared" si="5"/>
        <v>3747</v>
      </c>
      <c r="K19" s="780">
        <v>2</v>
      </c>
      <c r="L19" s="781">
        <f t="shared" si="6"/>
        <v>3747</v>
      </c>
      <c r="M19" s="768"/>
      <c r="N19" s="768"/>
      <c r="O19" s="768"/>
      <c r="P19" s="768"/>
      <c r="Q19" s="768"/>
      <c r="R19" s="768"/>
      <c r="S19" s="771"/>
      <c r="T19" s="771"/>
      <c r="U19" s="771">
        <f t="shared" si="4"/>
        <v>44964</v>
      </c>
    </row>
    <row r="20" spans="1:21" ht="12" customHeight="1">
      <c r="A20" s="766" t="s">
        <v>40</v>
      </c>
      <c r="B20" s="767">
        <v>3280</v>
      </c>
      <c r="C20" s="767">
        <v>3471</v>
      </c>
      <c r="D20" s="767">
        <f t="shared" si="0"/>
        <v>3575</v>
      </c>
      <c r="E20" s="767">
        <f t="shared" si="1"/>
        <v>3702</v>
      </c>
      <c r="F20" s="767">
        <f t="shared" si="2"/>
        <v>3835</v>
      </c>
      <c r="G20" s="768"/>
      <c r="H20" s="768"/>
      <c r="I20" s="770">
        <v>7</v>
      </c>
      <c r="J20" s="778">
        <f t="shared" si="5"/>
        <v>3835</v>
      </c>
      <c r="K20" s="780">
        <v>3</v>
      </c>
      <c r="L20" s="781">
        <f t="shared" si="6"/>
        <v>3835</v>
      </c>
      <c r="M20" s="768"/>
      <c r="N20" s="768"/>
      <c r="O20" s="768"/>
      <c r="P20" s="768"/>
      <c r="Q20" s="768"/>
      <c r="R20" s="768"/>
      <c r="S20" s="771"/>
      <c r="T20" s="771"/>
      <c r="U20" s="771">
        <f t="shared" si="4"/>
        <v>46020</v>
      </c>
    </row>
    <row r="21" spans="1:21" ht="12" customHeight="1">
      <c r="A21" s="773"/>
      <c r="B21" s="767"/>
      <c r="C21" s="767">
        <v>3551</v>
      </c>
      <c r="D21" s="767">
        <f t="shared" si="0"/>
        <v>3658</v>
      </c>
      <c r="E21" s="767">
        <f t="shared" si="1"/>
        <v>3788</v>
      </c>
      <c r="F21" s="767">
        <f t="shared" si="2"/>
        <v>3924</v>
      </c>
      <c r="G21" s="768"/>
      <c r="H21" s="768"/>
      <c r="I21" s="770">
        <v>8</v>
      </c>
      <c r="J21" s="778">
        <f t="shared" si="5"/>
        <v>3924</v>
      </c>
      <c r="K21" s="780">
        <v>4</v>
      </c>
      <c r="L21" s="781">
        <f t="shared" si="6"/>
        <v>3924</v>
      </c>
      <c r="M21" s="768"/>
      <c r="N21" s="768"/>
      <c r="O21" s="768"/>
      <c r="P21" s="768"/>
      <c r="Q21" s="768"/>
      <c r="R21" s="768"/>
      <c r="S21" s="771"/>
      <c r="T21" s="771"/>
      <c r="U21" s="771">
        <f t="shared" si="4"/>
        <v>47088</v>
      </c>
    </row>
    <row r="22" spans="1:21" ht="12" customHeight="1">
      <c r="A22" s="766" t="s">
        <v>41</v>
      </c>
      <c r="B22" s="767">
        <v>3432</v>
      </c>
      <c r="C22" s="767">
        <v>3632</v>
      </c>
      <c r="D22" s="767">
        <f t="shared" si="0"/>
        <v>3741</v>
      </c>
      <c r="E22" s="767">
        <f t="shared" si="1"/>
        <v>3874</v>
      </c>
      <c r="F22" s="767">
        <f t="shared" si="2"/>
        <v>4013</v>
      </c>
      <c r="G22" s="768"/>
      <c r="H22" s="768"/>
      <c r="I22" s="770">
        <v>9</v>
      </c>
      <c r="J22" s="777">
        <f t="shared" si="5"/>
        <v>4013</v>
      </c>
      <c r="K22" s="768">
        <v>5</v>
      </c>
      <c r="L22" s="781">
        <f t="shared" si="6"/>
        <v>4013</v>
      </c>
      <c r="M22" s="768">
        <v>1</v>
      </c>
      <c r="N22" s="769">
        <f t="shared" ref="N22:N49" si="7">F22</f>
        <v>4013</v>
      </c>
      <c r="O22" s="768"/>
      <c r="P22" s="768"/>
      <c r="Q22" s="768"/>
      <c r="R22" s="768"/>
      <c r="S22" s="771"/>
      <c r="T22" s="771"/>
      <c r="U22" s="771">
        <f t="shared" si="4"/>
        <v>48156</v>
      </c>
    </row>
    <row r="23" spans="1:21" ht="12" customHeight="1">
      <c r="A23" s="773"/>
      <c r="B23" s="767"/>
      <c r="C23" s="767">
        <v>3719</v>
      </c>
      <c r="D23" s="767">
        <f t="shared" si="0"/>
        <v>3831</v>
      </c>
      <c r="E23" s="767">
        <f t="shared" si="1"/>
        <v>3967</v>
      </c>
      <c r="F23" s="767">
        <f t="shared" si="2"/>
        <v>4110</v>
      </c>
      <c r="G23" s="768"/>
      <c r="H23" s="768"/>
      <c r="I23" s="782">
        <v>10</v>
      </c>
      <c r="J23" s="783">
        <f t="shared" si="5"/>
        <v>4110</v>
      </c>
      <c r="K23" s="768">
        <v>6</v>
      </c>
      <c r="L23" s="784">
        <f t="shared" si="6"/>
        <v>4110</v>
      </c>
      <c r="M23" s="768">
        <v>2</v>
      </c>
      <c r="N23" s="771">
        <f t="shared" si="7"/>
        <v>4110</v>
      </c>
      <c r="O23" s="768"/>
      <c r="P23" s="768"/>
      <c r="Q23" s="768"/>
      <c r="R23" s="768"/>
      <c r="S23" s="771"/>
      <c r="T23" s="771"/>
      <c r="U23" s="771">
        <f t="shared" si="4"/>
        <v>49320</v>
      </c>
    </row>
    <row r="24" spans="1:21" ht="12" customHeight="1">
      <c r="A24" s="766" t="s">
        <v>42</v>
      </c>
      <c r="B24" s="767">
        <v>3597</v>
      </c>
      <c r="C24" s="767">
        <v>3806</v>
      </c>
      <c r="D24" s="767">
        <f t="shared" si="0"/>
        <v>3920</v>
      </c>
      <c r="E24" s="767">
        <f t="shared" si="1"/>
        <v>4060</v>
      </c>
      <c r="F24" s="767">
        <f t="shared" si="2"/>
        <v>4206</v>
      </c>
      <c r="G24" s="768"/>
      <c r="H24" s="768"/>
      <c r="I24" s="782">
        <v>11</v>
      </c>
      <c r="J24" s="783">
        <f t="shared" si="5"/>
        <v>4206</v>
      </c>
      <c r="K24" s="768">
        <v>7</v>
      </c>
      <c r="L24" s="784">
        <f t="shared" si="6"/>
        <v>4206</v>
      </c>
      <c r="M24" s="768">
        <v>3</v>
      </c>
      <c r="N24" s="771">
        <f t="shared" si="7"/>
        <v>4206</v>
      </c>
      <c r="O24" s="768"/>
      <c r="P24" s="768"/>
      <c r="Q24" s="768"/>
      <c r="R24" s="768"/>
      <c r="S24" s="771"/>
      <c r="T24" s="771"/>
      <c r="U24" s="771">
        <f t="shared" si="4"/>
        <v>50472</v>
      </c>
    </row>
    <row r="25" spans="1:21" ht="12" customHeight="1">
      <c r="A25" s="773"/>
      <c r="B25" s="767"/>
      <c r="C25" s="767">
        <v>3897</v>
      </c>
      <c r="D25" s="767">
        <f t="shared" si="0"/>
        <v>4014</v>
      </c>
      <c r="E25" s="767">
        <f t="shared" si="1"/>
        <v>4157</v>
      </c>
      <c r="F25" s="767">
        <f t="shared" si="2"/>
        <v>4307</v>
      </c>
      <c r="G25" s="768"/>
      <c r="H25" s="768"/>
      <c r="I25" s="782">
        <v>12</v>
      </c>
      <c r="J25" s="783">
        <f t="shared" si="5"/>
        <v>4307</v>
      </c>
      <c r="K25" s="768">
        <v>8</v>
      </c>
      <c r="L25" s="784">
        <f t="shared" si="6"/>
        <v>4307</v>
      </c>
      <c r="M25" s="768">
        <v>4</v>
      </c>
      <c r="N25" s="771">
        <f t="shared" si="7"/>
        <v>4307</v>
      </c>
      <c r="O25" s="768"/>
      <c r="P25" s="768"/>
      <c r="Q25" s="768"/>
      <c r="R25" s="768"/>
      <c r="S25" s="771"/>
      <c r="T25" s="771"/>
      <c r="U25" s="771">
        <f t="shared" si="4"/>
        <v>51684</v>
      </c>
    </row>
    <row r="26" spans="1:21" ht="12" customHeight="1">
      <c r="A26" s="766" t="s">
        <v>43</v>
      </c>
      <c r="B26" s="767">
        <v>3768</v>
      </c>
      <c r="C26" s="767">
        <v>3987</v>
      </c>
      <c r="D26" s="767">
        <f t="shared" si="0"/>
        <v>4107</v>
      </c>
      <c r="E26" s="767">
        <f t="shared" si="1"/>
        <v>4253</v>
      </c>
      <c r="F26" s="767">
        <f t="shared" si="2"/>
        <v>4406</v>
      </c>
      <c r="G26" s="768"/>
      <c r="H26" s="768"/>
      <c r="I26" s="782">
        <v>13</v>
      </c>
      <c r="J26" s="783">
        <f t="shared" si="5"/>
        <v>4406</v>
      </c>
      <c r="K26" s="768">
        <v>9</v>
      </c>
      <c r="L26" s="784">
        <f t="shared" si="6"/>
        <v>4406</v>
      </c>
      <c r="M26" s="768">
        <v>5</v>
      </c>
      <c r="N26" s="771">
        <f t="shared" si="7"/>
        <v>4406</v>
      </c>
      <c r="O26" s="768"/>
      <c r="P26" s="768"/>
      <c r="Q26" s="768"/>
      <c r="R26" s="768"/>
      <c r="S26" s="771"/>
      <c r="T26" s="771"/>
      <c r="U26" s="771">
        <f t="shared" si="4"/>
        <v>52872</v>
      </c>
    </row>
    <row r="27" spans="1:21" ht="12" customHeight="1">
      <c r="A27" s="773"/>
      <c r="B27" s="767"/>
      <c r="C27" s="767">
        <v>4082</v>
      </c>
      <c r="D27" s="767">
        <f t="shared" si="0"/>
        <v>4204</v>
      </c>
      <c r="E27" s="767">
        <f t="shared" si="1"/>
        <v>4354</v>
      </c>
      <c r="F27" s="767">
        <f t="shared" si="2"/>
        <v>4511</v>
      </c>
      <c r="G27" s="768"/>
      <c r="H27" s="768"/>
      <c r="I27" s="782">
        <v>14</v>
      </c>
      <c r="J27" s="785">
        <f t="shared" si="5"/>
        <v>4511</v>
      </c>
      <c r="K27" s="768">
        <v>10</v>
      </c>
      <c r="L27" s="784">
        <f t="shared" si="6"/>
        <v>4511</v>
      </c>
      <c r="M27" s="768">
        <v>6</v>
      </c>
      <c r="N27" s="771">
        <f t="shared" si="7"/>
        <v>4511</v>
      </c>
      <c r="O27" s="768"/>
      <c r="P27" s="768"/>
      <c r="Q27" s="768"/>
      <c r="R27" s="768"/>
      <c r="S27" s="771"/>
      <c r="T27" s="771"/>
      <c r="U27" s="771">
        <f t="shared" si="4"/>
        <v>54132</v>
      </c>
    </row>
    <row r="28" spans="1:21" ht="12" customHeight="1">
      <c r="A28" s="766" t="s">
        <v>44</v>
      </c>
      <c r="B28" s="767">
        <v>3948</v>
      </c>
      <c r="C28" s="767">
        <v>4177</v>
      </c>
      <c r="D28" s="767">
        <f t="shared" si="0"/>
        <v>4302</v>
      </c>
      <c r="E28" s="767">
        <f t="shared" si="1"/>
        <v>4455</v>
      </c>
      <c r="F28" s="767">
        <f t="shared" si="2"/>
        <v>4615</v>
      </c>
      <c r="G28" s="768"/>
      <c r="H28" s="768"/>
      <c r="I28" s="770"/>
      <c r="J28" s="770"/>
      <c r="K28" s="768">
        <v>11</v>
      </c>
      <c r="L28" s="784">
        <f t="shared" si="6"/>
        <v>4615</v>
      </c>
      <c r="M28" s="768">
        <v>7</v>
      </c>
      <c r="N28" s="771">
        <f t="shared" si="7"/>
        <v>4615</v>
      </c>
      <c r="O28" s="768">
        <v>1</v>
      </c>
      <c r="P28" s="786">
        <f t="shared" ref="P28:P49" si="8">F28</f>
        <v>4615</v>
      </c>
      <c r="Q28" s="786">
        <f t="shared" ref="Q28:Q53" si="9">F28</f>
        <v>4615</v>
      </c>
      <c r="R28" s="768"/>
      <c r="S28" s="771"/>
      <c r="T28" s="771"/>
      <c r="U28" s="771">
        <f t="shared" si="4"/>
        <v>55380</v>
      </c>
    </row>
    <row r="29" spans="1:21" ht="12" customHeight="1">
      <c r="A29" s="773" t="s">
        <v>3</v>
      </c>
      <c r="B29" s="767"/>
      <c r="C29" s="767">
        <v>4279</v>
      </c>
      <c r="D29" s="767">
        <f t="shared" si="0"/>
        <v>4407</v>
      </c>
      <c r="E29" s="767">
        <f t="shared" si="1"/>
        <v>4564</v>
      </c>
      <c r="F29" s="767">
        <f t="shared" si="2"/>
        <v>4728</v>
      </c>
      <c r="G29" s="768"/>
      <c r="H29" s="768"/>
      <c r="I29" s="770"/>
      <c r="J29" s="770"/>
      <c r="K29" s="768">
        <v>12</v>
      </c>
      <c r="L29" s="784">
        <f t="shared" si="6"/>
        <v>4728</v>
      </c>
      <c r="M29" s="768">
        <v>8</v>
      </c>
      <c r="N29" s="771">
        <f t="shared" si="7"/>
        <v>4728</v>
      </c>
      <c r="O29" s="768">
        <v>2</v>
      </c>
      <c r="P29" s="787">
        <f t="shared" si="8"/>
        <v>4728</v>
      </c>
      <c r="Q29" s="787">
        <f t="shared" si="9"/>
        <v>4728</v>
      </c>
      <c r="R29" s="768"/>
      <c r="S29" s="771"/>
      <c r="T29" s="771"/>
      <c r="U29" s="771">
        <f t="shared" si="4"/>
        <v>56736</v>
      </c>
    </row>
    <row r="30" spans="1:21" ht="12" customHeight="1">
      <c r="A30" s="766" t="s">
        <v>45</v>
      </c>
      <c r="B30" s="767">
        <v>4136</v>
      </c>
      <c r="C30" s="767">
        <v>4378</v>
      </c>
      <c r="D30" s="767">
        <f t="shared" si="0"/>
        <v>4509</v>
      </c>
      <c r="E30" s="767">
        <f t="shared" si="1"/>
        <v>4670</v>
      </c>
      <c r="F30" s="767">
        <f t="shared" si="2"/>
        <v>4838</v>
      </c>
      <c r="G30" s="768"/>
      <c r="H30" s="768"/>
      <c r="I30" s="770"/>
      <c r="J30" s="770"/>
      <c r="K30" s="768">
        <v>13</v>
      </c>
      <c r="L30" s="784">
        <f t="shared" si="6"/>
        <v>4838</v>
      </c>
      <c r="M30" s="768">
        <v>9</v>
      </c>
      <c r="N30" s="771">
        <f t="shared" si="7"/>
        <v>4838</v>
      </c>
      <c r="O30" s="768">
        <v>3</v>
      </c>
      <c r="P30" s="787">
        <f t="shared" si="8"/>
        <v>4838</v>
      </c>
      <c r="Q30" s="787">
        <f t="shared" si="9"/>
        <v>4838</v>
      </c>
      <c r="R30" s="768"/>
      <c r="S30" s="771"/>
      <c r="T30" s="771"/>
      <c r="U30" s="771">
        <f t="shared" si="4"/>
        <v>58056</v>
      </c>
    </row>
    <row r="31" spans="1:21" ht="12" customHeight="1">
      <c r="A31" s="773"/>
      <c r="B31" s="767"/>
      <c r="C31" s="767">
        <v>4484</v>
      </c>
      <c r="D31" s="767">
        <f t="shared" si="0"/>
        <v>4619</v>
      </c>
      <c r="E31" s="767">
        <f t="shared" si="1"/>
        <v>4783</v>
      </c>
      <c r="F31" s="767">
        <f t="shared" si="2"/>
        <v>4955</v>
      </c>
      <c r="G31" s="768"/>
      <c r="H31" s="768"/>
      <c r="I31" s="770"/>
      <c r="J31" s="770"/>
      <c r="K31" s="768">
        <v>14</v>
      </c>
      <c r="L31" s="784">
        <f t="shared" si="6"/>
        <v>4955</v>
      </c>
      <c r="M31" s="768">
        <v>10</v>
      </c>
      <c r="N31" s="771">
        <f t="shared" si="7"/>
        <v>4955</v>
      </c>
      <c r="O31" s="768">
        <v>4</v>
      </c>
      <c r="P31" s="787">
        <f t="shared" si="8"/>
        <v>4955</v>
      </c>
      <c r="Q31" s="787">
        <f t="shared" si="9"/>
        <v>4955</v>
      </c>
      <c r="R31" s="768"/>
      <c r="S31" s="771"/>
      <c r="T31" s="771"/>
      <c r="U31" s="771">
        <f t="shared" si="4"/>
        <v>59460</v>
      </c>
    </row>
    <row r="32" spans="1:21" ht="12" customHeight="1">
      <c r="A32" s="766" t="s">
        <v>46</v>
      </c>
      <c r="B32" s="767">
        <v>4337</v>
      </c>
      <c r="C32" s="767">
        <v>4589</v>
      </c>
      <c r="D32" s="767">
        <f t="shared" si="0"/>
        <v>4727</v>
      </c>
      <c r="E32" s="767">
        <f t="shared" si="1"/>
        <v>4895</v>
      </c>
      <c r="F32" s="767">
        <f t="shared" si="2"/>
        <v>5071</v>
      </c>
      <c r="G32" s="768"/>
      <c r="H32" s="768"/>
      <c r="I32" s="770"/>
      <c r="J32" s="770"/>
      <c r="K32" s="768">
        <v>15</v>
      </c>
      <c r="L32" s="788">
        <f t="shared" si="6"/>
        <v>5071</v>
      </c>
      <c r="M32" s="768">
        <v>11</v>
      </c>
      <c r="N32" s="769">
        <f t="shared" si="7"/>
        <v>5071</v>
      </c>
      <c r="O32" s="768">
        <v>5</v>
      </c>
      <c r="P32" s="787">
        <f t="shared" si="8"/>
        <v>5071</v>
      </c>
      <c r="Q32" s="787">
        <f t="shared" si="9"/>
        <v>5071</v>
      </c>
      <c r="R32" s="768"/>
      <c r="S32" s="771"/>
      <c r="T32" s="771"/>
      <c r="U32" s="771">
        <f t="shared" si="4"/>
        <v>60852</v>
      </c>
    </row>
    <row r="33" spans="1:21" ht="12" customHeight="1">
      <c r="A33" s="773"/>
      <c r="B33" s="767"/>
      <c r="C33" s="767">
        <v>4699</v>
      </c>
      <c r="D33" s="767">
        <f t="shared" si="0"/>
        <v>4840</v>
      </c>
      <c r="E33" s="767">
        <f t="shared" si="1"/>
        <v>5012</v>
      </c>
      <c r="F33" s="767">
        <f t="shared" si="2"/>
        <v>5192</v>
      </c>
      <c r="G33" s="768"/>
      <c r="H33" s="768"/>
      <c r="I33" s="770"/>
      <c r="J33" s="770"/>
      <c r="K33" s="774">
        <v>16</v>
      </c>
      <c r="L33" s="789">
        <f t="shared" si="6"/>
        <v>5192</v>
      </c>
      <c r="M33" s="774">
        <v>12</v>
      </c>
      <c r="N33" s="775">
        <f t="shared" si="7"/>
        <v>5192</v>
      </c>
      <c r="O33" s="768">
        <v>6</v>
      </c>
      <c r="P33" s="787">
        <f t="shared" si="8"/>
        <v>5192</v>
      </c>
      <c r="Q33" s="787">
        <f t="shared" si="9"/>
        <v>5192</v>
      </c>
      <c r="R33" s="768"/>
      <c r="S33" s="771"/>
      <c r="T33" s="771"/>
      <c r="U33" s="771">
        <f t="shared" si="4"/>
        <v>62304</v>
      </c>
    </row>
    <row r="34" spans="1:21" ht="12" customHeight="1">
      <c r="A34" s="766" t="s">
        <v>47</v>
      </c>
      <c r="B34" s="767">
        <v>4543</v>
      </c>
      <c r="C34" s="767">
        <v>4808</v>
      </c>
      <c r="D34" s="767">
        <f t="shared" si="0"/>
        <v>4952</v>
      </c>
      <c r="E34" s="767">
        <f t="shared" si="1"/>
        <v>5128</v>
      </c>
      <c r="F34" s="767">
        <f t="shared" si="2"/>
        <v>5313</v>
      </c>
      <c r="G34" s="768"/>
      <c r="H34" s="768"/>
      <c r="I34" s="770"/>
      <c r="J34" s="770"/>
      <c r="K34" s="774">
        <v>17</v>
      </c>
      <c r="L34" s="789">
        <f t="shared" si="6"/>
        <v>5313</v>
      </c>
      <c r="M34" s="774">
        <v>13</v>
      </c>
      <c r="N34" s="775">
        <f t="shared" si="7"/>
        <v>5313</v>
      </c>
      <c r="O34" s="768">
        <v>7</v>
      </c>
      <c r="P34" s="787">
        <f t="shared" si="8"/>
        <v>5313</v>
      </c>
      <c r="Q34" s="787">
        <f t="shared" si="9"/>
        <v>5313</v>
      </c>
      <c r="R34" s="768"/>
      <c r="S34" s="771"/>
      <c r="T34" s="771"/>
      <c r="U34" s="771">
        <f t="shared" si="4"/>
        <v>63756</v>
      </c>
    </row>
    <row r="35" spans="1:21" ht="12" customHeight="1">
      <c r="A35" s="773"/>
      <c r="B35" s="767"/>
      <c r="C35" s="767">
        <v>4924</v>
      </c>
      <c r="D35" s="767">
        <f t="shared" si="0"/>
        <v>5072</v>
      </c>
      <c r="E35" s="767">
        <f t="shared" si="1"/>
        <v>5253</v>
      </c>
      <c r="F35" s="767">
        <f t="shared" si="2"/>
        <v>5442</v>
      </c>
      <c r="G35" s="768"/>
      <c r="H35" s="768"/>
      <c r="I35" s="770"/>
      <c r="J35" s="770"/>
      <c r="K35" s="774">
        <v>18</v>
      </c>
      <c r="L35" s="789">
        <f t="shared" si="6"/>
        <v>5442</v>
      </c>
      <c r="M35" s="774">
        <v>14</v>
      </c>
      <c r="N35" s="775">
        <f t="shared" si="7"/>
        <v>5442</v>
      </c>
      <c r="O35" s="768">
        <v>8</v>
      </c>
      <c r="P35" s="787">
        <f t="shared" si="8"/>
        <v>5442</v>
      </c>
      <c r="Q35" s="787">
        <f t="shared" si="9"/>
        <v>5442</v>
      </c>
      <c r="R35" s="768"/>
      <c r="S35" s="771"/>
      <c r="T35" s="771"/>
      <c r="U35" s="771">
        <f t="shared" si="4"/>
        <v>65304</v>
      </c>
    </row>
    <row r="36" spans="1:21" ht="12" customHeight="1">
      <c r="A36" s="766" t="s">
        <v>48</v>
      </c>
      <c r="B36" s="767">
        <v>4763</v>
      </c>
      <c r="C36" s="767">
        <v>5040</v>
      </c>
      <c r="D36" s="767">
        <f t="shared" si="0"/>
        <v>5191</v>
      </c>
      <c r="E36" s="767">
        <f t="shared" si="1"/>
        <v>5376</v>
      </c>
      <c r="F36" s="767">
        <f t="shared" si="2"/>
        <v>5570</v>
      </c>
      <c r="G36" s="768"/>
      <c r="H36" s="768"/>
      <c r="I36" s="770"/>
      <c r="J36" s="770"/>
      <c r="K36" s="774">
        <v>19</v>
      </c>
      <c r="L36" s="789">
        <f t="shared" si="6"/>
        <v>5570</v>
      </c>
      <c r="M36" s="774">
        <v>15</v>
      </c>
      <c r="N36" s="775">
        <f t="shared" si="7"/>
        <v>5570</v>
      </c>
      <c r="O36" s="768">
        <v>9</v>
      </c>
      <c r="P36" s="787">
        <f t="shared" si="8"/>
        <v>5570</v>
      </c>
      <c r="Q36" s="787">
        <f t="shared" si="9"/>
        <v>5570</v>
      </c>
      <c r="R36" s="768"/>
      <c r="S36" s="771"/>
      <c r="T36" s="771"/>
      <c r="U36" s="771">
        <f t="shared" si="4"/>
        <v>66840</v>
      </c>
    </row>
    <row r="37" spans="1:21" ht="12" customHeight="1">
      <c r="A37" s="773"/>
      <c r="B37" s="767"/>
      <c r="C37" s="767">
        <v>5163</v>
      </c>
      <c r="D37" s="767">
        <f t="shared" si="0"/>
        <v>5318</v>
      </c>
      <c r="E37" s="767">
        <f t="shared" si="1"/>
        <v>5507</v>
      </c>
      <c r="F37" s="767">
        <f t="shared" si="2"/>
        <v>5705</v>
      </c>
      <c r="G37" s="768"/>
      <c r="H37" s="768"/>
      <c r="I37" s="770"/>
      <c r="J37" s="770"/>
      <c r="K37" s="774">
        <v>20</v>
      </c>
      <c r="L37" s="789">
        <f t="shared" si="6"/>
        <v>5705</v>
      </c>
      <c r="M37" s="774">
        <v>16</v>
      </c>
      <c r="N37" s="775">
        <f t="shared" si="7"/>
        <v>5705</v>
      </c>
      <c r="O37" s="768">
        <v>10</v>
      </c>
      <c r="P37" s="787">
        <f t="shared" si="8"/>
        <v>5705</v>
      </c>
      <c r="Q37" s="787">
        <f t="shared" si="9"/>
        <v>5705</v>
      </c>
      <c r="R37" s="768"/>
      <c r="S37" s="771"/>
      <c r="T37" s="771"/>
      <c r="U37" s="771">
        <f t="shared" si="4"/>
        <v>68460</v>
      </c>
    </row>
    <row r="38" spans="1:21" ht="12" customHeight="1">
      <c r="A38" s="766" t="s">
        <v>49</v>
      </c>
      <c r="B38" s="767">
        <v>4993</v>
      </c>
      <c r="C38" s="767">
        <v>5284</v>
      </c>
      <c r="D38" s="767">
        <f t="shared" ref="D38:D55" si="10">ROUND(C38*1.03,0)</f>
        <v>5443</v>
      </c>
      <c r="E38" s="767">
        <f t="shared" ref="E38:E55" si="11">ROUND(1.0356*D38,0)</f>
        <v>5637</v>
      </c>
      <c r="F38" s="767">
        <f t="shared" ref="F38:F55" si="12">ROUND(1.036*E38,0)</f>
        <v>5840</v>
      </c>
      <c r="G38" s="768"/>
      <c r="H38" s="768"/>
      <c r="I38" s="770"/>
      <c r="J38" s="770"/>
      <c r="K38" s="774">
        <v>21</v>
      </c>
      <c r="L38" s="789">
        <f t="shared" si="6"/>
        <v>5840</v>
      </c>
      <c r="M38" s="774">
        <v>17</v>
      </c>
      <c r="N38" s="775">
        <f t="shared" si="7"/>
        <v>5840</v>
      </c>
      <c r="O38" s="768">
        <v>11</v>
      </c>
      <c r="P38" s="787">
        <f t="shared" si="8"/>
        <v>5840</v>
      </c>
      <c r="Q38" s="787">
        <f t="shared" si="9"/>
        <v>5840</v>
      </c>
      <c r="R38" s="768">
        <v>1</v>
      </c>
      <c r="S38" s="769">
        <f t="shared" ref="S38:S51" si="13">F38</f>
        <v>5840</v>
      </c>
      <c r="T38" s="790">
        <f t="shared" ref="T38:T55" si="14">F38</f>
        <v>5840</v>
      </c>
      <c r="U38" s="771">
        <f t="shared" ref="U38:U55" si="15">12*F38</f>
        <v>70080</v>
      </c>
    </row>
    <row r="39" spans="1:21" ht="12" customHeight="1">
      <c r="A39" s="773"/>
      <c r="B39" s="767"/>
      <c r="C39" s="767">
        <v>5411</v>
      </c>
      <c r="D39" s="767">
        <f t="shared" si="10"/>
        <v>5573</v>
      </c>
      <c r="E39" s="767">
        <f t="shared" si="11"/>
        <v>5771</v>
      </c>
      <c r="F39" s="767">
        <f t="shared" si="12"/>
        <v>5979</v>
      </c>
      <c r="G39" s="768"/>
      <c r="H39" s="768"/>
      <c r="I39" s="770"/>
      <c r="J39" s="770"/>
      <c r="K39" s="774">
        <v>22</v>
      </c>
      <c r="L39" s="789">
        <f t="shared" si="6"/>
        <v>5979</v>
      </c>
      <c r="M39" s="774">
        <v>18</v>
      </c>
      <c r="N39" s="775">
        <f t="shared" si="7"/>
        <v>5979</v>
      </c>
      <c r="O39" s="768">
        <v>12</v>
      </c>
      <c r="P39" s="787">
        <f t="shared" si="8"/>
        <v>5979</v>
      </c>
      <c r="Q39" s="787">
        <f t="shared" si="9"/>
        <v>5979</v>
      </c>
      <c r="R39" s="768">
        <v>2</v>
      </c>
      <c r="S39" s="771">
        <f t="shared" si="13"/>
        <v>5979</v>
      </c>
      <c r="T39" s="791">
        <f t="shared" si="14"/>
        <v>5979</v>
      </c>
      <c r="U39" s="771">
        <f t="shared" si="15"/>
        <v>71748</v>
      </c>
    </row>
    <row r="40" spans="1:21" ht="12" customHeight="1">
      <c r="A40" s="766" t="s">
        <v>50</v>
      </c>
      <c r="B40" s="767">
        <v>5232</v>
      </c>
      <c r="C40" s="767">
        <v>5537</v>
      </c>
      <c r="D40" s="767">
        <f t="shared" si="10"/>
        <v>5703</v>
      </c>
      <c r="E40" s="767">
        <f t="shared" si="11"/>
        <v>5906</v>
      </c>
      <c r="F40" s="767">
        <f t="shared" si="12"/>
        <v>6119</v>
      </c>
      <c r="G40" s="768"/>
      <c r="H40" s="768"/>
      <c r="I40" s="770"/>
      <c r="J40" s="770"/>
      <c r="K40" s="774">
        <v>23</v>
      </c>
      <c r="L40" s="789">
        <f t="shared" si="6"/>
        <v>6119</v>
      </c>
      <c r="M40" s="774">
        <v>19</v>
      </c>
      <c r="N40" s="775">
        <f t="shared" si="7"/>
        <v>6119</v>
      </c>
      <c r="O40" s="768">
        <v>13</v>
      </c>
      <c r="P40" s="787">
        <f t="shared" si="8"/>
        <v>6119</v>
      </c>
      <c r="Q40" s="787">
        <f t="shared" si="9"/>
        <v>6119</v>
      </c>
      <c r="R40" s="768">
        <v>3</v>
      </c>
      <c r="S40" s="771">
        <f t="shared" si="13"/>
        <v>6119</v>
      </c>
      <c r="T40" s="791">
        <f t="shared" si="14"/>
        <v>6119</v>
      </c>
      <c r="U40" s="771">
        <f t="shared" si="15"/>
        <v>73428</v>
      </c>
    </row>
    <row r="41" spans="1:21" ht="12" customHeight="1">
      <c r="A41" s="773"/>
      <c r="B41" s="767"/>
      <c r="C41" s="767">
        <v>5673</v>
      </c>
      <c r="D41" s="767">
        <f t="shared" si="10"/>
        <v>5843</v>
      </c>
      <c r="E41" s="767">
        <f t="shared" si="11"/>
        <v>6051</v>
      </c>
      <c r="F41" s="767">
        <f t="shared" si="12"/>
        <v>6269</v>
      </c>
      <c r="G41" s="768"/>
      <c r="H41" s="768"/>
      <c r="I41" s="770"/>
      <c r="J41" s="770"/>
      <c r="K41" s="774">
        <v>24</v>
      </c>
      <c r="L41" s="789">
        <f t="shared" si="6"/>
        <v>6269</v>
      </c>
      <c r="M41" s="774">
        <v>20</v>
      </c>
      <c r="N41" s="775">
        <f t="shared" si="7"/>
        <v>6269</v>
      </c>
      <c r="O41" s="768">
        <v>14</v>
      </c>
      <c r="P41" s="787">
        <f t="shared" si="8"/>
        <v>6269</v>
      </c>
      <c r="Q41" s="787">
        <f t="shared" si="9"/>
        <v>6269</v>
      </c>
      <c r="R41" s="768">
        <v>4</v>
      </c>
      <c r="S41" s="771">
        <f t="shared" si="13"/>
        <v>6269</v>
      </c>
      <c r="T41" s="791">
        <f t="shared" si="14"/>
        <v>6269</v>
      </c>
      <c r="U41" s="771">
        <f t="shared" si="15"/>
        <v>75228</v>
      </c>
    </row>
    <row r="42" spans="1:21" ht="12" customHeight="1">
      <c r="A42" s="766" t="s">
        <v>51</v>
      </c>
      <c r="B42" s="767">
        <v>5489</v>
      </c>
      <c r="C42" s="767">
        <v>5809</v>
      </c>
      <c r="D42" s="767">
        <f t="shared" si="10"/>
        <v>5983</v>
      </c>
      <c r="E42" s="767">
        <f t="shared" si="11"/>
        <v>6196</v>
      </c>
      <c r="F42" s="767">
        <f t="shared" si="12"/>
        <v>6419</v>
      </c>
      <c r="G42" s="768"/>
      <c r="H42" s="768"/>
      <c r="I42" s="770"/>
      <c r="J42" s="770"/>
      <c r="K42" s="774">
        <v>25</v>
      </c>
      <c r="L42" s="789">
        <f t="shared" si="6"/>
        <v>6419</v>
      </c>
      <c r="M42" s="774">
        <v>21</v>
      </c>
      <c r="N42" s="775">
        <f t="shared" si="7"/>
        <v>6419</v>
      </c>
      <c r="O42" s="768">
        <v>15</v>
      </c>
      <c r="P42" s="786">
        <f t="shared" si="8"/>
        <v>6419</v>
      </c>
      <c r="Q42" s="786">
        <f t="shared" si="9"/>
        <v>6419</v>
      </c>
      <c r="R42" s="768">
        <v>5</v>
      </c>
      <c r="S42" s="771">
        <f t="shared" si="13"/>
        <v>6419</v>
      </c>
      <c r="T42" s="791">
        <f t="shared" si="14"/>
        <v>6419</v>
      </c>
      <c r="U42" s="771">
        <f t="shared" si="15"/>
        <v>77028</v>
      </c>
    </row>
    <row r="43" spans="1:21" ht="12" customHeight="1">
      <c r="A43" s="773"/>
      <c r="B43" s="767"/>
      <c r="C43" s="767">
        <v>5948</v>
      </c>
      <c r="D43" s="767">
        <f t="shared" si="10"/>
        <v>6126</v>
      </c>
      <c r="E43" s="767">
        <f t="shared" si="11"/>
        <v>6344</v>
      </c>
      <c r="F43" s="767">
        <f t="shared" si="12"/>
        <v>6572</v>
      </c>
      <c r="G43" s="768"/>
      <c r="H43" s="768"/>
      <c r="I43" s="770"/>
      <c r="J43" s="770"/>
      <c r="K43" s="774">
        <v>26</v>
      </c>
      <c r="L43" s="789">
        <f t="shared" si="6"/>
        <v>6572</v>
      </c>
      <c r="M43" s="774">
        <v>22</v>
      </c>
      <c r="N43" s="775">
        <f t="shared" si="7"/>
        <v>6572</v>
      </c>
      <c r="O43" s="782">
        <v>16</v>
      </c>
      <c r="P43" s="792">
        <f t="shared" si="8"/>
        <v>6572</v>
      </c>
      <c r="Q43" s="792">
        <f t="shared" si="9"/>
        <v>6572</v>
      </c>
      <c r="R43" s="768">
        <v>6</v>
      </c>
      <c r="S43" s="771">
        <f t="shared" si="13"/>
        <v>6572</v>
      </c>
      <c r="T43" s="791">
        <f t="shared" si="14"/>
        <v>6572</v>
      </c>
      <c r="U43" s="771">
        <f t="shared" si="15"/>
        <v>78864</v>
      </c>
    </row>
    <row r="44" spans="1:21" ht="12" customHeight="1">
      <c r="A44" s="766" t="s">
        <v>52</v>
      </c>
      <c r="B44" s="767">
        <v>5753</v>
      </c>
      <c r="C44" s="767">
        <v>6088</v>
      </c>
      <c r="D44" s="767">
        <f t="shared" si="10"/>
        <v>6271</v>
      </c>
      <c r="E44" s="767">
        <f t="shared" si="11"/>
        <v>6494</v>
      </c>
      <c r="F44" s="767">
        <f t="shared" si="12"/>
        <v>6728</v>
      </c>
      <c r="G44" s="768"/>
      <c r="H44" s="768"/>
      <c r="I44" s="770"/>
      <c r="J44" s="770"/>
      <c r="K44" s="774">
        <v>27</v>
      </c>
      <c r="L44" s="789">
        <f t="shared" si="6"/>
        <v>6728</v>
      </c>
      <c r="M44" s="774">
        <v>23</v>
      </c>
      <c r="N44" s="775">
        <f t="shared" si="7"/>
        <v>6728</v>
      </c>
      <c r="O44" s="782">
        <v>17</v>
      </c>
      <c r="P44" s="792">
        <f t="shared" si="8"/>
        <v>6728</v>
      </c>
      <c r="Q44" s="792">
        <f t="shared" si="9"/>
        <v>6728</v>
      </c>
      <c r="R44" s="768">
        <v>7</v>
      </c>
      <c r="S44" s="771">
        <f t="shared" si="13"/>
        <v>6728</v>
      </c>
      <c r="T44" s="791">
        <f t="shared" si="14"/>
        <v>6728</v>
      </c>
      <c r="U44" s="771">
        <f t="shared" si="15"/>
        <v>80736</v>
      </c>
    </row>
    <row r="45" spans="1:21" ht="12" customHeight="1">
      <c r="A45" s="773"/>
      <c r="B45" s="767"/>
      <c r="C45" s="767">
        <v>6237</v>
      </c>
      <c r="D45" s="767">
        <f t="shared" si="10"/>
        <v>6424</v>
      </c>
      <c r="E45" s="767">
        <f t="shared" si="11"/>
        <v>6653</v>
      </c>
      <c r="F45" s="767">
        <f t="shared" si="12"/>
        <v>6893</v>
      </c>
      <c r="G45" s="768" t="s">
        <v>3</v>
      </c>
      <c r="H45" s="793"/>
      <c r="I45" s="770"/>
      <c r="J45" s="770"/>
      <c r="K45" s="782">
        <v>28</v>
      </c>
      <c r="L45" s="794">
        <f t="shared" si="6"/>
        <v>6893</v>
      </c>
      <c r="M45" s="774">
        <v>24</v>
      </c>
      <c r="N45" s="775">
        <f t="shared" si="7"/>
        <v>6893</v>
      </c>
      <c r="O45" s="782">
        <v>18</v>
      </c>
      <c r="P45" s="792">
        <f t="shared" si="8"/>
        <v>6893</v>
      </c>
      <c r="Q45" s="792">
        <f t="shared" si="9"/>
        <v>6893</v>
      </c>
      <c r="R45" s="768">
        <v>8</v>
      </c>
      <c r="S45" s="771">
        <f t="shared" si="13"/>
        <v>6893</v>
      </c>
      <c r="T45" s="791">
        <f t="shared" si="14"/>
        <v>6893</v>
      </c>
      <c r="U45" s="771">
        <f t="shared" si="15"/>
        <v>82716</v>
      </c>
    </row>
    <row r="46" spans="1:21" ht="12" customHeight="1">
      <c r="A46" s="766" t="s">
        <v>53</v>
      </c>
      <c r="B46" s="767">
        <v>6032</v>
      </c>
      <c r="C46" s="767">
        <v>6383</v>
      </c>
      <c r="D46" s="767">
        <f t="shared" si="10"/>
        <v>6574</v>
      </c>
      <c r="E46" s="767">
        <f t="shared" si="11"/>
        <v>6808</v>
      </c>
      <c r="F46" s="767">
        <f t="shared" si="12"/>
        <v>7053</v>
      </c>
      <c r="G46" s="768"/>
      <c r="H46" s="768"/>
      <c r="I46" s="770"/>
      <c r="J46" s="770"/>
      <c r="K46" s="795"/>
      <c r="L46" s="781"/>
      <c r="M46" s="774">
        <v>25</v>
      </c>
      <c r="N46" s="775">
        <f t="shared" si="7"/>
        <v>7053</v>
      </c>
      <c r="O46" s="782">
        <v>19</v>
      </c>
      <c r="P46" s="792">
        <f t="shared" si="8"/>
        <v>7053</v>
      </c>
      <c r="Q46" s="792">
        <f t="shared" si="9"/>
        <v>7053</v>
      </c>
      <c r="R46" s="768">
        <v>9</v>
      </c>
      <c r="S46" s="769">
        <f t="shared" si="13"/>
        <v>7053</v>
      </c>
      <c r="T46" s="790">
        <f t="shared" si="14"/>
        <v>7053</v>
      </c>
      <c r="U46" s="771">
        <f t="shared" si="15"/>
        <v>84636</v>
      </c>
    </row>
    <row r="47" spans="1:21" ht="12" customHeight="1">
      <c r="A47" s="773"/>
      <c r="B47" s="767"/>
      <c r="C47" s="767">
        <v>6534</v>
      </c>
      <c r="D47" s="767">
        <f t="shared" si="10"/>
        <v>6730</v>
      </c>
      <c r="E47" s="767">
        <f t="shared" si="11"/>
        <v>6970</v>
      </c>
      <c r="F47" s="767">
        <f t="shared" si="12"/>
        <v>7221</v>
      </c>
      <c r="G47" s="768"/>
      <c r="H47" s="768"/>
      <c r="I47" s="770"/>
      <c r="J47" s="770"/>
      <c r="K47" s="795"/>
      <c r="L47" s="781"/>
      <c r="M47" s="774">
        <v>26</v>
      </c>
      <c r="N47" s="775">
        <f t="shared" si="7"/>
        <v>7221</v>
      </c>
      <c r="O47" s="782">
        <v>20</v>
      </c>
      <c r="P47" s="792">
        <f t="shared" si="8"/>
        <v>7221</v>
      </c>
      <c r="Q47" s="792">
        <f t="shared" si="9"/>
        <v>7221</v>
      </c>
      <c r="R47" s="782">
        <v>10</v>
      </c>
      <c r="S47" s="775">
        <f t="shared" si="13"/>
        <v>7221</v>
      </c>
      <c r="T47" s="792">
        <f t="shared" si="14"/>
        <v>7221</v>
      </c>
      <c r="U47" s="771">
        <f t="shared" si="15"/>
        <v>86652</v>
      </c>
    </row>
    <row r="48" spans="1:21" ht="12" customHeight="1">
      <c r="A48" s="773"/>
      <c r="B48" s="767"/>
      <c r="C48" s="767">
        <v>6690</v>
      </c>
      <c r="D48" s="767">
        <f t="shared" si="10"/>
        <v>6891</v>
      </c>
      <c r="E48" s="767">
        <f t="shared" si="11"/>
        <v>7136</v>
      </c>
      <c r="F48" s="767">
        <f t="shared" si="12"/>
        <v>7393</v>
      </c>
      <c r="G48" s="768"/>
      <c r="H48" s="768"/>
      <c r="I48" s="770"/>
      <c r="J48" s="770"/>
      <c r="K48" s="795"/>
      <c r="L48" s="781"/>
      <c r="M48" s="774">
        <v>27</v>
      </c>
      <c r="N48" s="775">
        <f t="shared" si="7"/>
        <v>7393</v>
      </c>
      <c r="O48" s="782">
        <v>21</v>
      </c>
      <c r="P48" s="792">
        <f t="shared" si="8"/>
        <v>7393</v>
      </c>
      <c r="Q48" s="792">
        <f t="shared" si="9"/>
        <v>7393</v>
      </c>
      <c r="R48" s="782">
        <v>11</v>
      </c>
      <c r="S48" s="775">
        <f t="shared" si="13"/>
        <v>7393</v>
      </c>
      <c r="T48" s="792">
        <f t="shared" si="14"/>
        <v>7393</v>
      </c>
      <c r="U48" s="771">
        <f t="shared" si="15"/>
        <v>88716</v>
      </c>
    </row>
    <row r="49" spans="1:21" ht="12" customHeight="1">
      <c r="A49" s="773"/>
      <c r="B49" s="767"/>
      <c r="C49" s="767">
        <v>6848</v>
      </c>
      <c r="D49" s="767">
        <f t="shared" si="10"/>
        <v>7053</v>
      </c>
      <c r="E49" s="767">
        <f t="shared" si="11"/>
        <v>7304</v>
      </c>
      <c r="F49" s="767">
        <f t="shared" si="12"/>
        <v>7567</v>
      </c>
      <c r="G49" s="768"/>
      <c r="H49" s="768"/>
      <c r="I49" s="770"/>
      <c r="J49" s="770"/>
      <c r="K49" s="795"/>
      <c r="L49" s="796"/>
      <c r="M49" s="774">
        <v>28</v>
      </c>
      <c r="N49" s="776">
        <f t="shared" si="7"/>
        <v>7567</v>
      </c>
      <c r="O49" s="782">
        <v>22</v>
      </c>
      <c r="P49" s="797">
        <f t="shared" si="8"/>
        <v>7567</v>
      </c>
      <c r="Q49" s="792">
        <f t="shared" si="9"/>
        <v>7567</v>
      </c>
      <c r="R49" s="782">
        <v>12</v>
      </c>
      <c r="S49" s="789">
        <f t="shared" si="13"/>
        <v>7567</v>
      </c>
      <c r="T49" s="792">
        <f t="shared" si="14"/>
        <v>7567</v>
      </c>
      <c r="U49" s="771">
        <f t="shared" si="15"/>
        <v>90804</v>
      </c>
    </row>
    <row r="50" spans="1:21" ht="12" customHeight="1">
      <c r="A50" s="773"/>
      <c r="B50" s="767"/>
      <c r="C50" s="767">
        <v>7010</v>
      </c>
      <c r="D50" s="767">
        <f t="shared" si="10"/>
        <v>7220</v>
      </c>
      <c r="E50" s="767">
        <f t="shared" si="11"/>
        <v>7477</v>
      </c>
      <c r="F50" s="767">
        <f t="shared" si="12"/>
        <v>7746</v>
      </c>
      <c r="G50" s="768"/>
      <c r="H50" s="768"/>
      <c r="I50" s="770"/>
      <c r="J50" s="770"/>
      <c r="K50" s="768"/>
      <c r="L50" s="770"/>
      <c r="M50" s="768"/>
      <c r="N50" s="768"/>
      <c r="O50" s="798">
        <v>23</v>
      </c>
      <c r="P50" s="791"/>
      <c r="Q50" s="792">
        <f t="shared" si="9"/>
        <v>7746</v>
      </c>
      <c r="R50" s="782">
        <v>13</v>
      </c>
      <c r="S50" s="789">
        <f t="shared" si="13"/>
        <v>7746</v>
      </c>
      <c r="T50" s="792">
        <f t="shared" si="14"/>
        <v>7746</v>
      </c>
      <c r="U50" s="771">
        <f t="shared" si="15"/>
        <v>92952</v>
      </c>
    </row>
    <row r="51" spans="1:21" ht="12" customHeight="1">
      <c r="A51" s="773"/>
      <c r="B51" s="767"/>
      <c r="C51" s="767">
        <v>7176</v>
      </c>
      <c r="D51" s="767">
        <f t="shared" si="10"/>
        <v>7391</v>
      </c>
      <c r="E51" s="767">
        <f t="shared" si="11"/>
        <v>7654</v>
      </c>
      <c r="F51" s="767">
        <f t="shared" si="12"/>
        <v>7930</v>
      </c>
      <c r="G51" s="768"/>
      <c r="H51" s="770"/>
      <c r="I51" s="770"/>
      <c r="J51" s="770"/>
      <c r="K51" s="770"/>
      <c r="L51" s="770"/>
      <c r="M51" s="770"/>
      <c r="N51" s="770"/>
      <c r="O51" s="798">
        <v>24</v>
      </c>
      <c r="P51" s="791"/>
      <c r="Q51" s="792">
        <f t="shared" si="9"/>
        <v>7930</v>
      </c>
      <c r="R51" s="782">
        <v>14</v>
      </c>
      <c r="S51" s="794">
        <f t="shared" si="13"/>
        <v>7930</v>
      </c>
      <c r="T51" s="792">
        <f t="shared" si="14"/>
        <v>7930</v>
      </c>
      <c r="U51" s="771">
        <f t="shared" si="15"/>
        <v>95160</v>
      </c>
    </row>
    <row r="52" spans="1:21" ht="12" customHeight="1">
      <c r="A52" s="799"/>
      <c r="B52" s="800"/>
      <c r="C52" s="800">
        <v>7346</v>
      </c>
      <c r="D52" s="767">
        <f t="shared" si="10"/>
        <v>7566</v>
      </c>
      <c r="E52" s="767">
        <f t="shared" si="11"/>
        <v>7835</v>
      </c>
      <c r="F52" s="800">
        <f t="shared" si="12"/>
        <v>8117</v>
      </c>
      <c r="G52" s="768"/>
      <c r="H52" s="770"/>
      <c r="I52" s="770"/>
      <c r="J52" s="770"/>
      <c r="K52" s="770"/>
      <c r="L52" s="770"/>
      <c r="M52" s="770"/>
      <c r="N52" s="770"/>
      <c r="O52" s="798">
        <v>25</v>
      </c>
      <c r="P52" s="791"/>
      <c r="Q52" s="792">
        <f t="shared" si="9"/>
        <v>8117</v>
      </c>
      <c r="R52" s="782">
        <v>15</v>
      </c>
      <c r="S52" s="767"/>
      <c r="T52" s="792">
        <f t="shared" si="14"/>
        <v>8117</v>
      </c>
      <c r="U52" s="771">
        <f t="shared" si="15"/>
        <v>97404</v>
      </c>
    </row>
    <row r="53" spans="1:21" ht="12" customHeight="1">
      <c r="A53" s="799"/>
      <c r="B53" s="800"/>
      <c r="C53" s="800">
        <v>7521</v>
      </c>
      <c r="D53" s="767">
        <f t="shared" si="10"/>
        <v>7747</v>
      </c>
      <c r="E53" s="767">
        <f t="shared" si="11"/>
        <v>8023</v>
      </c>
      <c r="F53" s="767">
        <f t="shared" si="12"/>
        <v>8312</v>
      </c>
      <c r="G53" s="801"/>
      <c r="H53" s="779"/>
      <c r="I53" s="779"/>
      <c r="J53" s="779"/>
      <c r="K53" s="779"/>
      <c r="L53" s="770"/>
      <c r="M53" s="770"/>
      <c r="N53" s="770"/>
      <c r="O53" s="798">
        <v>26</v>
      </c>
      <c r="P53" s="790"/>
      <c r="Q53" s="797">
        <f t="shared" si="9"/>
        <v>8312</v>
      </c>
      <c r="R53" s="774">
        <v>16</v>
      </c>
      <c r="S53" s="767"/>
      <c r="T53" s="792">
        <f t="shared" si="14"/>
        <v>8312</v>
      </c>
      <c r="U53" s="771">
        <f t="shared" si="15"/>
        <v>99744</v>
      </c>
    </row>
    <row r="54" spans="1:21" ht="12" customHeight="1">
      <c r="A54" s="799"/>
      <c r="B54" s="800"/>
      <c r="C54" s="800">
        <v>7699</v>
      </c>
      <c r="D54" s="767">
        <f t="shared" si="10"/>
        <v>7930</v>
      </c>
      <c r="E54" s="767">
        <f t="shared" si="11"/>
        <v>8212</v>
      </c>
      <c r="F54" s="800">
        <f t="shared" si="12"/>
        <v>8508</v>
      </c>
      <c r="G54" s="768"/>
      <c r="H54" s="770"/>
      <c r="I54" s="770"/>
      <c r="J54" s="770"/>
      <c r="K54" s="770"/>
      <c r="L54" s="770"/>
      <c r="M54" s="770"/>
      <c r="N54" s="770"/>
      <c r="O54" s="770"/>
      <c r="P54" s="770"/>
      <c r="Q54" s="770"/>
      <c r="R54" s="774">
        <v>17</v>
      </c>
      <c r="S54" s="767"/>
      <c r="T54" s="792">
        <f t="shared" si="14"/>
        <v>8508</v>
      </c>
      <c r="U54" s="771">
        <f t="shared" si="15"/>
        <v>102096</v>
      </c>
    </row>
    <row r="55" spans="1:21" ht="12" customHeight="1">
      <c r="A55" s="799"/>
      <c r="B55" s="800"/>
      <c r="C55" s="800">
        <v>7882</v>
      </c>
      <c r="D55" s="767">
        <f t="shared" si="10"/>
        <v>8118</v>
      </c>
      <c r="E55" s="767">
        <f t="shared" si="11"/>
        <v>8407</v>
      </c>
      <c r="F55" s="800">
        <f t="shared" si="12"/>
        <v>8710</v>
      </c>
      <c r="G55" s="795"/>
      <c r="H55" s="802"/>
      <c r="I55" s="779"/>
      <c r="J55" s="779"/>
      <c r="K55" s="779"/>
      <c r="L55" s="779"/>
      <c r="M55" s="779"/>
      <c r="N55" s="779"/>
      <c r="O55" s="779"/>
      <c r="P55" s="779"/>
      <c r="Q55" s="779"/>
      <c r="R55" s="774">
        <v>18</v>
      </c>
      <c r="S55" s="803"/>
      <c r="T55" s="797">
        <f t="shared" si="14"/>
        <v>8710</v>
      </c>
      <c r="U55" s="771">
        <f t="shared" si="15"/>
        <v>104520</v>
      </c>
    </row>
    <row r="56" spans="1:21" s="811" customFormat="1" ht="12" customHeight="1">
      <c r="A56" s="804"/>
      <c r="B56" s="805" t="s">
        <v>69</v>
      </c>
      <c r="C56" s="805"/>
      <c r="D56" s="805"/>
      <c r="E56" s="805"/>
      <c r="F56" s="805"/>
      <c r="G56" s="806" t="s">
        <v>70</v>
      </c>
      <c r="H56" s="807"/>
      <c r="I56" s="808"/>
      <c r="J56" s="809"/>
      <c r="K56" s="807"/>
      <c r="L56" s="808"/>
      <c r="M56" s="809"/>
      <c r="N56" s="809"/>
      <c r="O56" s="809"/>
      <c r="P56" s="809"/>
      <c r="Q56" s="809"/>
      <c r="R56" s="809"/>
      <c r="S56" s="809"/>
      <c r="T56" s="810"/>
      <c r="U56" s="809"/>
    </row>
  </sheetData>
  <phoneticPr fontId="3" type="noConversion"/>
  <printOptions horizontalCentered="1" verticalCentered="1" gridLines="1" gridLinesSet="0"/>
  <pageMargins left="0.25" right="0.19685039370078741" top="1.06" bottom="0.43" header="0.25" footer="0.21"/>
  <pageSetup scale="94" orientation="portrait" horizontalDpi="4294967292" r:id="rId1"/>
  <headerFooter alignWithMargins="0">
    <oddHeader xml:space="preserve">&amp;C&amp;"Times New Roman,Bold"&amp;11The California State Universities
12-MONTH FACULTY Salary Schedule
Effective July 1, 2000
(Class Codes 2359, 2361, 2373, 2376, 2379, 2382, 2920)&amp;R&amp;"Times New Roman,Bold"&amp;11 7-1-00
3.6% GSI
2.65% SSI&amp;"LinePrinter,Regular"&amp;9
</oddHeader>
    <oddFooter>&amp;L&amp;"Times New Roman,Bold"CSUN:FSA:cks:&amp;D&amp;R&amp;"Times New Roman,Bold"&amp;F</oddFooter>
  </headerFooter>
  <rowBreaks count="1" manualBreakCount="1">
    <brk id="56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workbookViewId="0">
      <pane ySplit="5" topLeftCell="A6" activePane="bottomLeft" state="frozen"/>
      <selection activeCell="I1" sqref="I1"/>
      <selection pane="bottomLeft" activeCell="G6" sqref="G6"/>
    </sheetView>
  </sheetViews>
  <sheetFormatPr defaultColWidth="9" defaultRowHeight="12" customHeight="1"/>
  <cols>
    <col min="1" max="1" width="8.28515625" style="164" hidden="1" customWidth="1"/>
    <col min="2" max="3" width="10.7109375" style="164" hidden="1" customWidth="1"/>
    <col min="4" max="4" width="10.7109375" style="216" hidden="1" customWidth="1"/>
    <col min="5" max="5" width="10.7109375" style="217" hidden="1" customWidth="1"/>
    <col min="6" max="6" width="3.5703125" style="712" customWidth="1"/>
    <col min="7" max="7" width="9.85546875" style="164" customWidth="1"/>
    <col min="8" max="8" width="2.85546875" style="218" customWidth="1"/>
    <col min="9" max="9" width="0.140625" style="164" customWidth="1"/>
    <col min="10" max="10" width="9.28515625" style="219" bestFit="1" customWidth="1"/>
    <col min="11" max="11" width="2.85546875" style="216" customWidth="1"/>
    <col min="12" max="12" width="10.5703125" style="216" bestFit="1" customWidth="1"/>
    <col min="13" max="13" width="3.140625" style="218" customWidth="1"/>
    <col min="14" max="14" width="9" style="216" bestFit="1" customWidth="1"/>
    <col min="15" max="15" width="3" style="218" customWidth="1"/>
    <col min="16" max="16" width="9.140625" style="219" bestFit="1" customWidth="1"/>
    <col min="17" max="17" width="0.140625" style="220" customWidth="1"/>
    <col min="18" max="18" width="8.7109375" style="219" bestFit="1" customWidth="1"/>
    <col min="19" max="19" width="3.28515625" style="216" customWidth="1"/>
    <col min="20" max="20" width="0.140625" style="220" customWidth="1"/>
    <col min="21" max="21" width="10" style="219" bestFit="1" customWidth="1"/>
    <col min="22" max="22" width="8.140625" style="219" bestFit="1" customWidth="1"/>
    <col min="23" max="23" width="8" style="110" bestFit="1" customWidth="1"/>
    <col min="24" max="16384" width="9" style="164"/>
  </cols>
  <sheetData>
    <row r="1" spans="1:23" s="118" customFormat="1" ht="12" customHeight="1">
      <c r="A1" s="111"/>
      <c r="B1" s="112"/>
      <c r="C1" s="112"/>
      <c r="D1" s="113"/>
      <c r="E1" s="114"/>
      <c r="F1" s="117"/>
      <c r="G1" s="116" t="s">
        <v>0</v>
      </c>
      <c r="H1" s="117"/>
      <c r="J1" s="119" t="s">
        <v>1</v>
      </c>
      <c r="K1" s="120"/>
      <c r="L1" s="1237" t="s">
        <v>2</v>
      </c>
      <c r="M1" s="1237"/>
      <c r="N1" s="1238"/>
      <c r="O1" s="117" t="s">
        <v>3</v>
      </c>
      <c r="P1" s="121" t="s">
        <v>4</v>
      </c>
      <c r="Q1" s="122"/>
      <c r="R1" s="123"/>
      <c r="S1" s="124"/>
      <c r="U1" s="125" t="s">
        <v>5</v>
      </c>
      <c r="V1" s="123"/>
      <c r="W1" s="115"/>
    </row>
    <row r="2" spans="1:23" s="131" customFormat="1" ht="12" customHeight="1">
      <c r="A2" s="126" t="s">
        <v>6</v>
      </c>
      <c r="B2" s="127" t="s">
        <v>7</v>
      </c>
      <c r="C2" s="127"/>
      <c r="D2" s="128"/>
      <c r="E2" s="129"/>
      <c r="F2" s="130" t="s">
        <v>8</v>
      </c>
      <c r="G2" s="127" t="s">
        <v>9</v>
      </c>
      <c r="H2" s="130"/>
      <c r="J2" s="128" t="s">
        <v>10</v>
      </c>
      <c r="K2" s="128"/>
      <c r="L2" s="128"/>
      <c r="M2" s="130"/>
      <c r="N2" s="128" t="s">
        <v>11</v>
      </c>
      <c r="O2" s="130"/>
      <c r="P2" s="132" t="s">
        <v>3</v>
      </c>
      <c r="Q2" s="127" t="s">
        <v>12</v>
      </c>
      <c r="R2" s="128" t="s">
        <v>12</v>
      </c>
      <c r="S2" s="133"/>
      <c r="U2" s="134"/>
      <c r="V2" s="128" t="s">
        <v>13</v>
      </c>
      <c r="W2" s="135"/>
    </row>
    <row r="3" spans="1:23" s="131" customFormat="1" ht="12" customHeight="1">
      <c r="A3" s="126" t="s">
        <v>14</v>
      </c>
      <c r="B3" s="127" t="s">
        <v>14</v>
      </c>
      <c r="C3" s="127"/>
      <c r="D3" s="128"/>
      <c r="E3" s="129"/>
      <c r="F3" s="136" t="s">
        <v>15</v>
      </c>
      <c r="G3" s="127"/>
      <c r="H3" s="135"/>
      <c r="J3" s="128" t="s">
        <v>16</v>
      </c>
      <c r="K3" s="128"/>
      <c r="L3" s="128" t="s">
        <v>17</v>
      </c>
      <c r="M3" s="135"/>
      <c r="N3" s="128"/>
      <c r="O3" s="135"/>
      <c r="P3" s="128" t="s">
        <v>3</v>
      </c>
      <c r="Q3" s="127" t="s">
        <v>3</v>
      </c>
      <c r="R3" s="128" t="s">
        <v>18</v>
      </c>
      <c r="S3" s="133"/>
      <c r="U3" s="134" t="s">
        <v>3</v>
      </c>
      <c r="V3" s="128" t="s">
        <v>19</v>
      </c>
      <c r="W3" s="130" t="s">
        <v>3</v>
      </c>
    </row>
    <row r="4" spans="1:23" s="131" customFormat="1" ht="12" customHeight="1">
      <c r="A4" s="137" t="s">
        <v>20</v>
      </c>
      <c r="B4" s="138" t="s">
        <v>20</v>
      </c>
      <c r="C4" s="138">
        <v>35612</v>
      </c>
      <c r="D4" s="139">
        <v>36039</v>
      </c>
      <c r="E4" s="140" t="s">
        <v>21</v>
      </c>
      <c r="F4" s="136" t="s">
        <v>22</v>
      </c>
      <c r="G4" s="127"/>
      <c r="H4" s="135"/>
      <c r="J4" s="128" t="s">
        <v>23</v>
      </c>
      <c r="K4" s="128"/>
      <c r="L4" s="128" t="s">
        <v>24</v>
      </c>
      <c r="M4" s="136"/>
      <c r="N4" s="128"/>
      <c r="O4" s="135"/>
      <c r="P4" s="128" t="s">
        <v>25</v>
      </c>
      <c r="Q4" s="127" t="s">
        <v>3</v>
      </c>
      <c r="R4" s="128"/>
      <c r="S4" s="133"/>
      <c r="U4" s="134" t="s">
        <v>26</v>
      </c>
      <c r="V4" s="128"/>
      <c r="W4" s="136" t="s">
        <v>27</v>
      </c>
    </row>
    <row r="5" spans="1:23" s="147" customFormat="1" ht="12" customHeight="1" thickBot="1">
      <c r="A5" s="141">
        <v>34881</v>
      </c>
      <c r="B5" s="142">
        <v>34881</v>
      </c>
      <c r="C5" s="143">
        <v>2.2100000000000002E-2</v>
      </c>
      <c r="D5" s="144">
        <v>0.03</v>
      </c>
      <c r="E5" s="144">
        <v>3.56E-2</v>
      </c>
      <c r="F5" s="145" t="s">
        <v>28</v>
      </c>
      <c r="G5" s="146" t="s">
        <v>29</v>
      </c>
      <c r="H5" s="145"/>
      <c r="J5" s="148" t="s">
        <v>30</v>
      </c>
      <c r="K5" s="149"/>
      <c r="L5" s="148" t="s">
        <v>31</v>
      </c>
      <c r="M5" s="150"/>
      <c r="N5" s="148"/>
      <c r="O5" s="145"/>
      <c r="P5" s="148" t="s">
        <v>32</v>
      </c>
      <c r="Q5" s="146" t="s">
        <v>3</v>
      </c>
      <c r="R5" s="148"/>
      <c r="S5" s="149"/>
      <c r="U5" s="151" t="s">
        <v>33</v>
      </c>
      <c r="V5" s="148"/>
      <c r="W5" s="145" t="s">
        <v>7</v>
      </c>
    </row>
    <row r="6" spans="1:23" ht="12" customHeight="1">
      <c r="A6" s="152" t="s">
        <v>34</v>
      </c>
      <c r="B6" s="153">
        <v>2108</v>
      </c>
      <c r="C6" s="154">
        <v>2230</v>
      </c>
      <c r="D6" s="155">
        <f t="shared" ref="D6:D37" si="0">ROUND(C6*1.03,)</f>
        <v>2297</v>
      </c>
      <c r="E6" s="156">
        <f t="shared" ref="E6:E37" si="1">ROUND(1.0356*D6,0)</f>
        <v>2379</v>
      </c>
      <c r="F6" s="707">
        <v>1</v>
      </c>
      <c r="G6" s="158">
        <f t="shared" ref="G6:G13" si="2">E6</f>
        <v>2379</v>
      </c>
      <c r="H6" s="157"/>
      <c r="I6" s="159"/>
      <c r="J6" s="160"/>
      <c r="K6" s="161"/>
      <c r="L6" s="161"/>
      <c r="M6" s="157"/>
      <c r="N6" s="161"/>
      <c r="O6" s="157"/>
      <c r="P6" s="160"/>
      <c r="Q6" s="162"/>
      <c r="R6" s="160"/>
      <c r="S6" s="161"/>
      <c r="T6" s="162"/>
      <c r="U6" s="163"/>
      <c r="V6" s="163"/>
      <c r="W6" s="52">
        <f t="shared" ref="W6:W16" si="3">12*ROUND(E6,0)</f>
        <v>28548</v>
      </c>
    </row>
    <row r="7" spans="1:23" ht="12" customHeight="1">
      <c r="A7" s="165"/>
      <c r="B7" s="153"/>
      <c r="C7" s="154">
        <v>2278</v>
      </c>
      <c r="D7" s="155">
        <f t="shared" si="0"/>
        <v>2346</v>
      </c>
      <c r="E7" s="156">
        <f t="shared" si="1"/>
        <v>2430</v>
      </c>
      <c r="F7" s="707">
        <v>2</v>
      </c>
      <c r="G7" s="158">
        <f t="shared" si="2"/>
        <v>2430</v>
      </c>
      <c r="H7" s="157"/>
      <c r="I7" s="159"/>
      <c r="J7" s="160"/>
      <c r="K7" s="161"/>
      <c r="L7" s="161"/>
      <c r="M7" s="157"/>
      <c r="N7" s="161"/>
      <c r="O7" s="157"/>
      <c r="P7" s="160"/>
      <c r="Q7" s="162"/>
      <c r="R7" s="160"/>
      <c r="S7" s="161"/>
      <c r="T7" s="162"/>
      <c r="U7" s="163"/>
      <c r="V7" s="163"/>
      <c r="W7" s="52">
        <f t="shared" si="3"/>
        <v>29160</v>
      </c>
    </row>
    <row r="8" spans="1:23" ht="12" customHeight="1">
      <c r="A8" s="152" t="s">
        <v>35</v>
      </c>
      <c r="B8" s="153">
        <v>2197</v>
      </c>
      <c r="C8" s="154">
        <v>2324</v>
      </c>
      <c r="D8" s="155">
        <f t="shared" si="0"/>
        <v>2394</v>
      </c>
      <c r="E8" s="156">
        <f t="shared" si="1"/>
        <v>2479</v>
      </c>
      <c r="F8" s="707">
        <v>3</v>
      </c>
      <c r="G8" s="158">
        <f t="shared" si="2"/>
        <v>2479</v>
      </c>
      <c r="H8" s="157"/>
      <c r="I8" s="159"/>
      <c r="J8" s="160"/>
      <c r="K8" s="161"/>
      <c r="L8" s="161"/>
      <c r="M8" s="157"/>
      <c r="N8" s="161"/>
      <c r="O8" s="157"/>
      <c r="P8" s="160"/>
      <c r="Q8" s="162"/>
      <c r="R8" s="160"/>
      <c r="S8" s="161"/>
      <c r="T8" s="162"/>
      <c r="U8" s="163"/>
      <c r="V8" s="163"/>
      <c r="W8" s="52">
        <f t="shared" si="3"/>
        <v>29748</v>
      </c>
    </row>
    <row r="9" spans="1:23" ht="12" customHeight="1">
      <c r="A9" s="165"/>
      <c r="B9" s="153"/>
      <c r="C9" s="154">
        <v>2375</v>
      </c>
      <c r="D9" s="155">
        <f t="shared" si="0"/>
        <v>2446</v>
      </c>
      <c r="E9" s="156">
        <f t="shared" si="1"/>
        <v>2533</v>
      </c>
      <c r="F9" s="707">
        <v>4</v>
      </c>
      <c r="G9" s="158">
        <f t="shared" si="2"/>
        <v>2533</v>
      </c>
      <c r="H9" s="157"/>
      <c r="I9" s="159"/>
      <c r="J9" s="160"/>
      <c r="K9" s="161"/>
      <c r="L9" s="161"/>
      <c r="M9" s="157"/>
      <c r="N9" s="161"/>
      <c r="O9" s="157"/>
      <c r="P9" s="160"/>
      <c r="Q9" s="162"/>
      <c r="R9" s="160"/>
      <c r="S9" s="161"/>
      <c r="T9" s="162"/>
      <c r="U9" s="163"/>
      <c r="V9" s="163"/>
      <c r="W9" s="52">
        <f t="shared" si="3"/>
        <v>30396</v>
      </c>
    </row>
    <row r="10" spans="1:23" ht="12" customHeight="1">
      <c r="A10" s="152" t="s">
        <v>36</v>
      </c>
      <c r="B10" s="153">
        <v>2292</v>
      </c>
      <c r="C10" s="154">
        <v>2426</v>
      </c>
      <c r="D10" s="155">
        <f t="shared" si="0"/>
        <v>2499</v>
      </c>
      <c r="E10" s="156">
        <f t="shared" si="1"/>
        <v>2588</v>
      </c>
      <c r="F10" s="707">
        <v>5</v>
      </c>
      <c r="G10" s="158">
        <f t="shared" si="2"/>
        <v>2588</v>
      </c>
      <c r="H10" s="157"/>
      <c r="I10" s="159"/>
      <c r="J10" s="160"/>
      <c r="K10" s="161"/>
      <c r="L10" s="161"/>
      <c r="M10" s="157"/>
      <c r="N10" s="166" t="s">
        <v>3</v>
      </c>
      <c r="O10" s="157"/>
      <c r="P10" s="160"/>
      <c r="Q10" s="162"/>
      <c r="R10" s="160"/>
      <c r="S10" s="161"/>
      <c r="T10" s="162"/>
      <c r="U10" s="163"/>
      <c r="V10" s="163"/>
      <c r="W10" s="52">
        <f t="shared" si="3"/>
        <v>31056</v>
      </c>
    </row>
    <row r="11" spans="1:23" ht="12" customHeight="1">
      <c r="A11" s="165"/>
      <c r="B11" s="153"/>
      <c r="C11" s="154">
        <v>2478</v>
      </c>
      <c r="D11" s="155">
        <f t="shared" si="0"/>
        <v>2552</v>
      </c>
      <c r="E11" s="156">
        <f t="shared" si="1"/>
        <v>2643</v>
      </c>
      <c r="F11" s="708">
        <v>6</v>
      </c>
      <c r="G11" s="168">
        <f t="shared" si="2"/>
        <v>2643</v>
      </c>
      <c r="H11" s="157"/>
      <c r="I11" s="159"/>
      <c r="J11" s="160"/>
      <c r="K11" s="161"/>
      <c r="L11" s="161"/>
      <c r="M11" s="157"/>
      <c r="N11" s="161"/>
      <c r="O11" s="157"/>
      <c r="P11" s="160"/>
      <c r="Q11" s="162"/>
      <c r="R11" s="160"/>
      <c r="S11" s="161"/>
      <c r="T11" s="162"/>
      <c r="U11" s="160"/>
      <c r="V11" s="160"/>
      <c r="W11" s="52">
        <f t="shared" si="3"/>
        <v>31716</v>
      </c>
    </row>
    <row r="12" spans="1:23" ht="12" customHeight="1">
      <c r="A12" s="165"/>
      <c r="B12" s="153"/>
      <c r="C12" s="154">
        <v>2530</v>
      </c>
      <c r="D12" s="155">
        <f t="shared" si="0"/>
        <v>2606</v>
      </c>
      <c r="E12" s="156">
        <f t="shared" si="1"/>
        <v>2699</v>
      </c>
      <c r="F12" s="708">
        <v>7</v>
      </c>
      <c r="G12" s="168">
        <f t="shared" si="2"/>
        <v>2699</v>
      </c>
      <c r="H12" s="157"/>
      <c r="I12" s="159"/>
      <c r="J12" s="160"/>
      <c r="K12" s="161"/>
      <c r="L12" s="161"/>
      <c r="M12" s="157"/>
      <c r="N12" s="161"/>
      <c r="O12" s="157"/>
      <c r="P12" s="160"/>
      <c r="Q12" s="162"/>
      <c r="R12" s="160"/>
      <c r="S12" s="161"/>
      <c r="T12" s="162"/>
      <c r="U12" s="160"/>
      <c r="V12" s="160"/>
      <c r="W12" s="52">
        <f t="shared" si="3"/>
        <v>32388</v>
      </c>
    </row>
    <row r="13" spans="1:23" ht="12" customHeight="1">
      <c r="A13" s="165"/>
      <c r="B13" s="153"/>
      <c r="C13" s="154">
        <v>2585</v>
      </c>
      <c r="D13" s="155">
        <f t="shared" si="0"/>
        <v>2663</v>
      </c>
      <c r="E13" s="156">
        <f t="shared" si="1"/>
        <v>2758</v>
      </c>
      <c r="F13" s="708">
        <v>8</v>
      </c>
      <c r="G13" s="168">
        <f t="shared" si="2"/>
        <v>2758</v>
      </c>
      <c r="H13" s="157"/>
      <c r="I13" s="159"/>
      <c r="J13" s="160"/>
      <c r="K13" s="161"/>
      <c r="L13" s="161"/>
      <c r="M13" s="157"/>
      <c r="N13" s="161"/>
      <c r="O13" s="157"/>
      <c r="P13" s="160"/>
      <c r="Q13" s="162"/>
      <c r="R13" s="160"/>
      <c r="S13" s="161"/>
      <c r="T13" s="162"/>
      <c r="U13" s="160"/>
      <c r="V13" s="160"/>
      <c r="W13" s="52">
        <f t="shared" si="3"/>
        <v>33096</v>
      </c>
    </row>
    <row r="14" spans="1:23" ht="12" customHeight="1">
      <c r="A14" s="152" t="s">
        <v>37</v>
      </c>
      <c r="B14" s="153">
        <v>2495</v>
      </c>
      <c r="C14" s="154">
        <v>2640</v>
      </c>
      <c r="D14" s="155">
        <f t="shared" si="0"/>
        <v>2719</v>
      </c>
      <c r="E14" s="156">
        <f t="shared" si="1"/>
        <v>2816</v>
      </c>
      <c r="F14" s="707"/>
      <c r="G14" s="159"/>
      <c r="H14" s="157">
        <v>1</v>
      </c>
      <c r="I14" s="60">
        <v>2525</v>
      </c>
      <c r="J14" s="169">
        <f t="shared" ref="J14:J27" si="4">E14</f>
        <v>2816</v>
      </c>
      <c r="K14" s="161"/>
      <c r="L14" s="161"/>
      <c r="M14" s="157"/>
      <c r="N14" s="161"/>
      <c r="O14" s="157"/>
      <c r="P14" s="160"/>
      <c r="Q14" s="162"/>
      <c r="R14" s="160"/>
      <c r="S14" s="161"/>
      <c r="T14" s="162"/>
      <c r="U14" s="163"/>
      <c r="V14" s="163"/>
      <c r="W14" s="52">
        <f t="shared" si="3"/>
        <v>33792</v>
      </c>
    </row>
    <row r="15" spans="1:23" ht="12" customHeight="1">
      <c r="A15" s="165"/>
      <c r="B15" s="153"/>
      <c r="C15" s="154">
        <v>2699</v>
      </c>
      <c r="D15" s="155">
        <f t="shared" si="0"/>
        <v>2780</v>
      </c>
      <c r="E15" s="156">
        <f t="shared" si="1"/>
        <v>2879</v>
      </c>
      <c r="F15" s="707"/>
      <c r="G15" s="159"/>
      <c r="H15" s="157">
        <v>2</v>
      </c>
      <c r="I15" s="60">
        <v>2581</v>
      </c>
      <c r="J15" s="169">
        <f t="shared" si="4"/>
        <v>2879</v>
      </c>
      <c r="K15" s="161"/>
      <c r="L15" s="161"/>
      <c r="M15" s="157"/>
      <c r="N15" s="161"/>
      <c r="O15" s="157"/>
      <c r="P15" s="160"/>
      <c r="Q15" s="162"/>
      <c r="R15" s="160"/>
      <c r="S15" s="161"/>
      <c r="T15" s="162"/>
      <c r="U15" s="163"/>
      <c r="V15" s="163"/>
      <c r="W15" s="52">
        <f t="shared" si="3"/>
        <v>34548</v>
      </c>
    </row>
    <row r="16" spans="1:23" ht="12" customHeight="1">
      <c r="A16" s="152" t="s">
        <v>38</v>
      </c>
      <c r="B16" s="153">
        <v>2605</v>
      </c>
      <c r="C16" s="154">
        <v>2757</v>
      </c>
      <c r="D16" s="155">
        <f t="shared" si="0"/>
        <v>2840</v>
      </c>
      <c r="E16" s="156">
        <f t="shared" si="1"/>
        <v>2941</v>
      </c>
      <c r="F16" s="707"/>
      <c r="G16" s="159"/>
      <c r="H16" s="157">
        <v>3</v>
      </c>
      <c r="I16" s="60">
        <v>2636</v>
      </c>
      <c r="J16" s="169">
        <f t="shared" si="4"/>
        <v>2941</v>
      </c>
      <c r="K16" s="161"/>
      <c r="L16" s="161"/>
      <c r="M16" s="157"/>
      <c r="N16" s="161"/>
      <c r="O16" s="157"/>
      <c r="P16" s="160"/>
      <c r="Q16" s="162"/>
      <c r="R16" s="160"/>
      <c r="S16" s="161"/>
      <c r="T16" s="162"/>
      <c r="U16" s="163"/>
      <c r="V16" s="163"/>
      <c r="W16" s="52">
        <f t="shared" si="3"/>
        <v>35292</v>
      </c>
    </row>
    <row r="17" spans="1:23" ht="12" customHeight="1" thickBot="1">
      <c r="A17" s="165"/>
      <c r="B17" s="153"/>
      <c r="C17" s="154">
        <v>2821</v>
      </c>
      <c r="D17" s="155">
        <f t="shared" si="0"/>
        <v>2906</v>
      </c>
      <c r="E17" s="156">
        <f t="shared" si="1"/>
        <v>3009</v>
      </c>
      <c r="F17" s="707"/>
      <c r="G17" s="159"/>
      <c r="H17" s="157">
        <v>4</v>
      </c>
      <c r="I17" s="60">
        <v>2698</v>
      </c>
      <c r="J17" s="169">
        <f t="shared" si="4"/>
        <v>3009</v>
      </c>
      <c r="K17" s="161"/>
      <c r="L17" s="161"/>
      <c r="M17" s="157"/>
      <c r="N17" s="161"/>
      <c r="O17" s="157"/>
      <c r="P17" s="160"/>
      <c r="Q17" s="162"/>
      <c r="R17" s="160"/>
      <c r="S17" s="161"/>
      <c r="T17" s="162"/>
      <c r="U17" s="163"/>
      <c r="V17" s="163"/>
      <c r="W17" s="52">
        <f t="shared" ref="W17:W55" si="5">12*E17</f>
        <v>36108</v>
      </c>
    </row>
    <row r="18" spans="1:23" ht="12" customHeight="1">
      <c r="A18" s="152" t="s">
        <v>39</v>
      </c>
      <c r="B18" s="153">
        <v>2726</v>
      </c>
      <c r="C18" s="154">
        <v>2885</v>
      </c>
      <c r="D18" s="155">
        <f t="shared" si="0"/>
        <v>2972</v>
      </c>
      <c r="E18" s="156">
        <f t="shared" si="1"/>
        <v>3078</v>
      </c>
      <c r="F18" s="707"/>
      <c r="G18" s="159"/>
      <c r="H18" s="157">
        <v>5</v>
      </c>
      <c r="I18" s="60">
        <v>2759</v>
      </c>
      <c r="J18" s="170">
        <f t="shared" si="4"/>
        <v>3078</v>
      </c>
      <c r="K18" s="171">
        <v>1</v>
      </c>
      <c r="L18" s="172">
        <f t="shared" ref="L18:L49" si="6">E18</f>
        <v>3078</v>
      </c>
      <c r="M18" s="161"/>
      <c r="N18" s="161"/>
      <c r="O18" s="157"/>
      <c r="P18" s="160"/>
      <c r="Q18" s="162"/>
      <c r="R18" s="160"/>
      <c r="S18" s="161"/>
      <c r="T18" s="162"/>
      <c r="U18" s="163"/>
      <c r="V18" s="163"/>
      <c r="W18" s="52">
        <f t="shared" si="5"/>
        <v>36936</v>
      </c>
    </row>
    <row r="19" spans="1:23" ht="12" customHeight="1">
      <c r="A19" s="165"/>
      <c r="B19" s="153"/>
      <c r="C19" s="154">
        <v>2952</v>
      </c>
      <c r="D19" s="155">
        <f t="shared" si="0"/>
        <v>3041</v>
      </c>
      <c r="E19" s="156">
        <f t="shared" si="1"/>
        <v>3149</v>
      </c>
      <c r="F19" s="707"/>
      <c r="G19" s="159"/>
      <c r="H19" s="157">
        <v>6</v>
      </c>
      <c r="I19" s="60">
        <v>2823</v>
      </c>
      <c r="J19" s="170">
        <f t="shared" si="4"/>
        <v>3149</v>
      </c>
      <c r="K19" s="173">
        <v>2</v>
      </c>
      <c r="L19" s="174">
        <f t="shared" si="6"/>
        <v>3149</v>
      </c>
      <c r="M19" s="161"/>
      <c r="N19" s="161"/>
      <c r="O19" s="157"/>
      <c r="P19" s="160"/>
      <c r="Q19" s="162"/>
      <c r="R19" s="160"/>
      <c r="S19" s="161"/>
      <c r="T19" s="162"/>
      <c r="U19" s="163"/>
      <c r="V19" s="163"/>
      <c r="W19" s="52">
        <f t="shared" si="5"/>
        <v>37788</v>
      </c>
    </row>
    <row r="20" spans="1:23" ht="12" customHeight="1">
      <c r="A20" s="152" t="s">
        <v>40</v>
      </c>
      <c r="B20" s="153">
        <v>2853</v>
      </c>
      <c r="C20" s="154">
        <v>3019</v>
      </c>
      <c r="D20" s="155">
        <f t="shared" si="0"/>
        <v>3110</v>
      </c>
      <c r="E20" s="156">
        <f t="shared" si="1"/>
        <v>3221</v>
      </c>
      <c r="F20" s="707"/>
      <c r="G20" s="159"/>
      <c r="H20" s="157">
        <v>7</v>
      </c>
      <c r="I20" s="60">
        <v>2887</v>
      </c>
      <c r="J20" s="170">
        <f t="shared" si="4"/>
        <v>3221</v>
      </c>
      <c r="K20" s="173">
        <v>3</v>
      </c>
      <c r="L20" s="174">
        <f t="shared" si="6"/>
        <v>3221</v>
      </c>
      <c r="M20" s="161"/>
      <c r="N20" s="161"/>
      <c r="O20" s="157"/>
      <c r="P20" s="160"/>
      <c r="Q20" s="162"/>
      <c r="R20" s="160"/>
      <c r="S20" s="161"/>
      <c r="T20" s="162"/>
      <c r="U20" s="163"/>
      <c r="V20" s="163"/>
      <c r="W20" s="52">
        <f t="shared" si="5"/>
        <v>38652</v>
      </c>
    </row>
    <row r="21" spans="1:23" ht="12" customHeight="1" thickBot="1">
      <c r="A21" s="165"/>
      <c r="B21" s="153"/>
      <c r="C21" s="154">
        <v>3091</v>
      </c>
      <c r="D21" s="155">
        <f t="shared" si="0"/>
        <v>3184</v>
      </c>
      <c r="E21" s="156">
        <f t="shared" si="1"/>
        <v>3297</v>
      </c>
      <c r="F21" s="707"/>
      <c r="G21" s="159"/>
      <c r="H21" s="157">
        <v>8</v>
      </c>
      <c r="I21" s="60">
        <v>2956</v>
      </c>
      <c r="J21" s="170">
        <f t="shared" si="4"/>
        <v>3297</v>
      </c>
      <c r="K21" s="175">
        <v>4</v>
      </c>
      <c r="L21" s="176">
        <f t="shared" si="6"/>
        <v>3297</v>
      </c>
      <c r="M21" s="161"/>
      <c r="N21" s="161"/>
      <c r="O21" s="157"/>
      <c r="P21" s="160"/>
      <c r="Q21" s="162"/>
      <c r="R21" s="160"/>
      <c r="S21" s="161"/>
      <c r="T21" s="162"/>
      <c r="U21" s="163"/>
      <c r="V21" s="163"/>
      <c r="W21" s="52">
        <f t="shared" si="5"/>
        <v>39564</v>
      </c>
    </row>
    <row r="22" spans="1:23" ht="12" customHeight="1">
      <c r="A22" s="152" t="s">
        <v>41</v>
      </c>
      <c r="B22" s="153">
        <v>2989</v>
      </c>
      <c r="C22" s="154">
        <v>3163</v>
      </c>
      <c r="D22" s="155">
        <f t="shared" si="0"/>
        <v>3258</v>
      </c>
      <c r="E22" s="156">
        <f t="shared" si="1"/>
        <v>3374</v>
      </c>
      <c r="F22" s="707"/>
      <c r="G22" s="159"/>
      <c r="H22" s="157">
        <v>9</v>
      </c>
      <c r="I22" s="60">
        <v>3025</v>
      </c>
      <c r="J22" s="169">
        <f t="shared" si="4"/>
        <v>3374</v>
      </c>
      <c r="K22" s="161">
        <v>5</v>
      </c>
      <c r="L22" s="177">
        <f t="shared" si="6"/>
        <v>3374</v>
      </c>
      <c r="M22" s="178">
        <v>1</v>
      </c>
      <c r="N22" s="163">
        <f t="shared" ref="N22:N49" si="7">E22</f>
        <v>3374</v>
      </c>
      <c r="O22" s="157"/>
      <c r="P22" s="160"/>
      <c r="Q22" s="162"/>
      <c r="R22" s="160"/>
      <c r="S22" s="161"/>
      <c r="T22" s="162"/>
      <c r="U22" s="163"/>
      <c r="V22" s="163"/>
      <c r="W22" s="52">
        <f t="shared" si="5"/>
        <v>40488</v>
      </c>
    </row>
    <row r="23" spans="1:23" ht="12" customHeight="1">
      <c r="A23" s="165"/>
      <c r="B23" s="153"/>
      <c r="C23" s="154">
        <v>3239</v>
      </c>
      <c r="D23" s="155">
        <f t="shared" si="0"/>
        <v>3336</v>
      </c>
      <c r="E23" s="156">
        <f t="shared" si="1"/>
        <v>3455</v>
      </c>
      <c r="F23" s="707"/>
      <c r="G23" s="159"/>
      <c r="H23" s="167">
        <v>10</v>
      </c>
      <c r="I23" s="179"/>
      <c r="J23" s="180">
        <f t="shared" si="4"/>
        <v>3455</v>
      </c>
      <c r="K23" s="161">
        <v>6</v>
      </c>
      <c r="L23" s="177">
        <f t="shared" si="6"/>
        <v>3455</v>
      </c>
      <c r="M23" s="157">
        <v>2</v>
      </c>
      <c r="N23" s="163">
        <f t="shared" si="7"/>
        <v>3455</v>
      </c>
      <c r="O23" s="157"/>
      <c r="P23" s="160"/>
      <c r="Q23" s="162"/>
      <c r="R23" s="160"/>
      <c r="S23" s="161"/>
      <c r="T23" s="162"/>
      <c r="U23" s="163"/>
      <c r="V23" s="163"/>
      <c r="W23" s="52">
        <f t="shared" si="5"/>
        <v>41460</v>
      </c>
    </row>
    <row r="24" spans="1:23" ht="12" customHeight="1">
      <c r="A24" s="152" t="s">
        <v>42</v>
      </c>
      <c r="B24" s="153">
        <v>3130</v>
      </c>
      <c r="C24" s="154">
        <v>3313</v>
      </c>
      <c r="D24" s="155">
        <f t="shared" si="0"/>
        <v>3412</v>
      </c>
      <c r="E24" s="156">
        <f t="shared" si="1"/>
        <v>3533</v>
      </c>
      <c r="F24" s="707"/>
      <c r="G24" s="159"/>
      <c r="H24" s="167">
        <v>11</v>
      </c>
      <c r="I24" s="179"/>
      <c r="J24" s="180">
        <f t="shared" si="4"/>
        <v>3533</v>
      </c>
      <c r="K24" s="161">
        <v>7</v>
      </c>
      <c r="L24" s="177">
        <f t="shared" si="6"/>
        <v>3533</v>
      </c>
      <c r="M24" s="157">
        <v>3</v>
      </c>
      <c r="N24" s="163">
        <f t="shared" si="7"/>
        <v>3533</v>
      </c>
      <c r="O24" s="157"/>
      <c r="P24" s="160"/>
      <c r="Q24" s="162"/>
      <c r="R24" s="160"/>
      <c r="S24" s="161"/>
      <c r="T24" s="162"/>
      <c r="U24" s="163"/>
      <c r="V24" s="163"/>
      <c r="W24" s="52">
        <f t="shared" si="5"/>
        <v>42396</v>
      </c>
    </row>
    <row r="25" spans="1:23" ht="12" customHeight="1">
      <c r="A25" s="165"/>
      <c r="B25" s="153"/>
      <c r="C25" s="154">
        <v>3391</v>
      </c>
      <c r="D25" s="155">
        <f t="shared" si="0"/>
        <v>3493</v>
      </c>
      <c r="E25" s="156">
        <f t="shared" si="1"/>
        <v>3617</v>
      </c>
      <c r="F25" s="707"/>
      <c r="G25" s="159"/>
      <c r="H25" s="167">
        <v>12</v>
      </c>
      <c r="I25" s="179"/>
      <c r="J25" s="180">
        <f t="shared" si="4"/>
        <v>3617</v>
      </c>
      <c r="K25" s="161">
        <v>8</v>
      </c>
      <c r="L25" s="177">
        <f t="shared" si="6"/>
        <v>3617</v>
      </c>
      <c r="M25" s="157">
        <v>4</v>
      </c>
      <c r="N25" s="163">
        <f t="shared" si="7"/>
        <v>3617</v>
      </c>
      <c r="O25" s="157"/>
      <c r="P25" s="160"/>
      <c r="Q25" s="162"/>
      <c r="R25" s="160"/>
      <c r="S25" s="161"/>
      <c r="T25" s="162"/>
      <c r="U25" s="163"/>
      <c r="V25" s="163"/>
      <c r="W25" s="52">
        <f t="shared" si="5"/>
        <v>43404</v>
      </c>
    </row>
    <row r="26" spans="1:23" ht="12" customHeight="1">
      <c r="A26" s="152" t="s">
        <v>43</v>
      </c>
      <c r="B26" s="153">
        <v>3280</v>
      </c>
      <c r="C26" s="154">
        <v>3471</v>
      </c>
      <c r="D26" s="155">
        <f t="shared" si="0"/>
        <v>3575</v>
      </c>
      <c r="E26" s="156">
        <f t="shared" si="1"/>
        <v>3702</v>
      </c>
      <c r="F26" s="707"/>
      <c r="G26" s="159"/>
      <c r="H26" s="167">
        <v>13</v>
      </c>
      <c r="I26" s="179"/>
      <c r="J26" s="180">
        <f t="shared" si="4"/>
        <v>3702</v>
      </c>
      <c r="K26" s="161">
        <v>9</v>
      </c>
      <c r="L26" s="177">
        <f t="shared" si="6"/>
        <v>3702</v>
      </c>
      <c r="M26" s="157">
        <v>5</v>
      </c>
      <c r="N26" s="163">
        <f t="shared" si="7"/>
        <v>3702</v>
      </c>
      <c r="O26" s="157"/>
      <c r="P26" s="160"/>
      <c r="Q26" s="162"/>
      <c r="R26" s="160"/>
      <c r="S26" s="161"/>
      <c r="T26" s="162"/>
      <c r="U26" s="163"/>
      <c r="V26" s="163"/>
      <c r="W26" s="52">
        <f t="shared" si="5"/>
        <v>44424</v>
      </c>
    </row>
    <row r="27" spans="1:23" ht="12" customHeight="1">
      <c r="A27" s="165"/>
      <c r="B27" s="153"/>
      <c r="C27" s="154">
        <v>3551</v>
      </c>
      <c r="D27" s="155">
        <f t="shared" si="0"/>
        <v>3658</v>
      </c>
      <c r="E27" s="156">
        <f t="shared" si="1"/>
        <v>3788</v>
      </c>
      <c r="F27" s="707"/>
      <c r="G27" s="159"/>
      <c r="H27" s="167">
        <v>14</v>
      </c>
      <c r="I27" s="179"/>
      <c r="J27" s="180">
        <f t="shared" si="4"/>
        <v>3788</v>
      </c>
      <c r="K27" s="161">
        <v>10</v>
      </c>
      <c r="L27" s="177">
        <f t="shared" si="6"/>
        <v>3788</v>
      </c>
      <c r="M27" s="157">
        <v>6</v>
      </c>
      <c r="N27" s="163">
        <f t="shared" si="7"/>
        <v>3788</v>
      </c>
      <c r="O27" s="157"/>
      <c r="P27" s="160"/>
      <c r="Q27" s="162"/>
      <c r="R27" s="160"/>
      <c r="S27" s="161"/>
      <c r="T27" s="162"/>
      <c r="U27" s="163"/>
      <c r="V27" s="163"/>
      <c r="W27" s="52">
        <f t="shared" si="5"/>
        <v>45456</v>
      </c>
    </row>
    <row r="28" spans="1:23" ht="12" customHeight="1">
      <c r="A28" s="152" t="s">
        <v>44</v>
      </c>
      <c r="B28" s="153">
        <v>3432</v>
      </c>
      <c r="C28" s="154">
        <v>3632</v>
      </c>
      <c r="D28" s="155">
        <f t="shared" si="0"/>
        <v>3741</v>
      </c>
      <c r="E28" s="156">
        <f t="shared" si="1"/>
        <v>3874</v>
      </c>
      <c r="F28" s="707"/>
      <c r="G28" s="159"/>
      <c r="H28" s="157"/>
      <c r="I28" s="159"/>
      <c r="J28" s="160"/>
      <c r="K28" s="161">
        <v>11</v>
      </c>
      <c r="L28" s="177">
        <f t="shared" si="6"/>
        <v>3874</v>
      </c>
      <c r="M28" s="157">
        <v>7</v>
      </c>
      <c r="N28" s="163">
        <f t="shared" si="7"/>
        <v>3874</v>
      </c>
      <c r="O28" s="157">
        <v>1</v>
      </c>
      <c r="P28" s="163">
        <f t="shared" ref="P28:P53" si="8">E28</f>
        <v>3874</v>
      </c>
      <c r="Q28" s="158">
        <v>3553</v>
      </c>
      <c r="R28" s="163">
        <f t="shared" ref="R28:R53" si="9">E28</f>
        <v>3874</v>
      </c>
      <c r="S28" s="161"/>
      <c r="T28" s="162"/>
      <c r="U28" s="163"/>
      <c r="V28" s="163"/>
      <c r="W28" s="52">
        <f t="shared" si="5"/>
        <v>46488</v>
      </c>
    </row>
    <row r="29" spans="1:23" ht="12" customHeight="1">
      <c r="A29" s="181" t="s">
        <v>3</v>
      </c>
      <c r="B29" s="153"/>
      <c r="C29" s="154">
        <v>3719</v>
      </c>
      <c r="D29" s="155">
        <f t="shared" si="0"/>
        <v>3831</v>
      </c>
      <c r="E29" s="156">
        <f t="shared" si="1"/>
        <v>3967</v>
      </c>
      <c r="F29" s="707"/>
      <c r="G29" s="159"/>
      <c r="H29" s="157"/>
      <c r="I29" s="159"/>
      <c r="J29" s="160"/>
      <c r="K29" s="161">
        <v>12</v>
      </c>
      <c r="L29" s="177">
        <f t="shared" si="6"/>
        <v>3967</v>
      </c>
      <c r="M29" s="157">
        <v>8</v>
      </c>
      <c r="N29" s="163">
        <f t="shared" si="7"/>
        <v>3967</v>
      </c>
      <c r="O29" s="157">
        <v>2</v>
      </c>
      <c r="P29" s="163">
        <f t="shared" si="8"/>
        <v>3967</v>
      </c>
      <c r="Q29" s="158">
        <v>3639</v>
      </c>
      <c r="R29" s="163">
        <f t="shared" si="9"/>
        <v>3967</v>
      </c>
      <c r="S29" s="161"/>
      <c r="T29" s="162"/>
      <c r="U29" s="163"/>
      <c r="V29" s="163"/>
      <c r="W29" s="52">
        <f t="shared" si="5"/>
        <v>47604</v>
      </c>
    </row>
    <row r="30" spans="1:23" ht="12" customHeight="1">
      <c r="A30" s="152" t="s">
        <v>45</v>
      </c>
      <c r="B30" s="153">
        <v>3597</v>
      </c>
      <c r="C30" s="154">
        <v>3806</v>
      </c>
      <c r="D30" s="155">
        <f t="shared" si="0"/>
        <v>3920</v>
      </c>
      <c r="E30" s="156">
        <f t="shared" si="1"/>
        <v>4060</v>
      </c>
      <c r="F30" s="707"/>
      <c r="G30" s="159"/>
      <c r="H30" s="157"/>
      <c r="I30" s="159"/>
      <c r="J30" s="160"/>
      <c r="K30" s="161">
        <v>13</v>
      </c>
      <c r="L30" s="177">
        <f t="shared" si="6"/>
        <v>4060</v>
      </c>
      <c r="M30" s="157">
        <v>9</v>
      </c>
      <c r="N30" s="163">
        <f t="shared" si="7"/>
        <v>4060</v>
      </c>
      <c r="O30" s="157">
        <v>3</v>
      </c>
      <c r="P30" s="163">
        <f t="shared" si="8"/>
        <v>4060</v>
      </c>
      <c r="Q30" s="158">
        <v>3724</v>
      </c>
      <c r="R30" s="163">
        <f t="shared" si="9"/>
        <v>4060</v>
      </c>
      <c r="S30" s="161"/>
      <c r="T30" s="162"/>
      <c r="U30" s="163"/>
      <c r="V30" s="163"/>
      <c r="W30" s="52">
        <f t="shared" si="5"/>
        <v>48720</v>
      </c>
    </row>
    <row r="31" spans="1:23" ht="12" customHeight="1">
      <c r="A31" s="165"/>
      <c r="B31" s="153"/>
      <c r="C31" s="154">
        <v>3897</v>
      </c>
      <c r="D31" s="155">
        <f t="shared" si="0"/>
        <v>4014</v>
      </c>
      <c r="E31" s="156">
        <f t="shared" si="1"/>
        <v>4157</v>
      </c>
      <c r="F31" s="707"/>
      <c r="G31" s="159"/>
      <c r="H31" s="157"/>
      <c r="I31" s="159"/>
      <c r="J31" s="160"/>
      <c r="K31" s="161">
        <v>14</v>
      </c>
      <c r="L31" s="177">
        <f t="shared" si="6"/>
        <v>4157</v>
      </c>
      <c r="M31" s="157">
        <v>10</v>
      </c>
      <c r="N31" s="163">
        <f t="shared" si="7"/>
        <v>4157</v>
      </c>
      <c r="O31" s="157">
        <v>4</v>
      </c>
      <c r="P31" s="163">
        <f t="shared" si="8"/>
        <v>4157</v>
      </c>
      <c r="Q31" s="158">
        <v>3813</v>
      </c>
      <c r="R31" s="163">
        <f t="shared" si="9"/>
        <v>4157</v>
      </c>
      <c r="S31" s="161"/>
      <c r="T31" s="162"/>
      <c r="U31" s="163"/>
      <c r="V31" s="163"/>
      <c r="W31" s="52">
        <f t="shared" si="5"/>
        <v>49884</v>
      </c>
    </row>
    <row r="32" spans="1:23" ht="12" customHeight="1">
      <c r="A32" s="152" t="s">
        <v>46</v>
      </c>
      <c r="B32" s="153">
        <v>3768</v>
      </c>
      <c r="C32" s="154">
        <v>3987</v>
      </c>
      <c r="D32" s="155">
        <f t="shared" si="0"/>
        <v>4107</v>
      </c>
      <c r="E32" s="156">
        <f t="shared" si="1"/>
        <v>4253</v>
      </c>
      <c r="F32" s="707"/>
      <c r="G32" s="159"/>
      <c r="H32" s="157"/>
      <c r="I32" s="159"/>
      <c r="J32" s="160"/>
      <c r="K32" s="161">
        <v>15</v>
      </c>
      <c r="L32" s="177">
        <f t="shared" si="6"/>
        <v>4253</v>
      </c>
      <c r="M32" s="157">
        <v>11</v>
      </c>
      <c r="N32" s="163">
        <f t="shared" si="7"/>
        <v>4253</v>
      </c>
      <c r="O32" s="157">
        <v>5</v>
      </c>
      <c r="P32" s="163">
        <f t="shared" si="8"/>
        <v>4253</v>
      </c>
      <c r="Q32" s="158">
        <v>3901</v>
      </c>
      <c r="R32" s="163">
        <f t="shared" si="9"/>
        <v>4253</v>
      </c>
      <c r="S32" s="161"/>
      <c r="T32" s="162"/>
      <c r="U32" s="163"/>
      <c r="V32" s="163"/>
      <c r="W32" s="52">
        <f t="shared" si="5"/>
        <v>51036</v>
      </c>
    </row>
    <row r="33" spans="1:23" ht="12" customHeight="1">
      <c r="A33" s="165"/>
      <c r="B33" s="153"/>
      <c r="C33" s="154">
        <v>4082</v>
      </c>
      <c r="D33" s="155">
        <f t="shared" si="0"/>
        <v>4204</v>
      </c>
      <c r="E33" s="156">
        <f t="shared" si="1"/>
        <v>4354</v>
      </c>
      <c r="F33" s="707"/>
      <c r="G33" s="159"/>
      <c r="H33" s="157"/>
      <c r="I33" s="159"/>
      <c r="J33" s="160"/>
      <c r="K33" s="182">
        <v>16</v>
      </c>
      <c r="L33" s="183">
        <f t="shared" si="6"/>
        <v>4354</v>
      </c>
      <c r="M33" s="167">
        <v>12</v>
      </c>
      <c r="N33" s="184">
        <f t="shared" si="7"/>
        <v>4354</v>
      </c>
      <c r="O33" s="157">
        <v>6</v>
      </c>
      <c r="P33" s="163">
        <f t="shared" si="8"/>
        <v>4354</v>
      </c>
      <c r="Q33" s="158">
        <v>3994</v>
      </c>
      <c r="R33" s="163">
        <f t="shared" si="9"/>
        <v>4354</v>
      </c>
      <c r="S33" s="161"/>
      <c r="T33" s="162"/>
      <c r="U33" s="163"/>
      <c r="V33" s="163"/>
      <c r="W33" s="52">
        <f t="shared" si="5"/>
        <v>52248</v>
      </c>
    </row>
    <row r="34" spans="1:23" ht="12" customHeight="1">
      <c r="A34" s="152" t="s">
        <v>47</v>
      </c>
      <c r="B34" s="153">
        <v>3948</v>
      </c>
      <c r="C34" s="154">
        <v>4177</v>
      </c>
      <c r="D34" s="155">
        <f t="shared" si="0"/>
        <v>4302</v>
      </c>
      <c r="E34" s="156">
        <f t="shared" si="1"/>
        <v>4455</v>
      </c>
      <c r="F34" s="707"/>
      <c r="G34" s="159"/>
      <c r="H34" s="157"/>
      <c r="I34" s="159"/>
      <c r="J34" s="160"/>
      <c r="K34" s="182">
        <v>17</v>
      </c>
      <c r="L34" s="183">
        <f t="shared" si="6"/>
        <v>4455</v>
      </c>
      <c r="M34" s="167">
        <v>13</v>
      </c>
      <c r="N34" s="184">
        <f t="shared" si="7"/>
        <v>4455</v>
      </c>
      <c r="O34" s="157">
        <v>7</v>
      </c>
      <c r="P34" s="163">
        <f t="shared" si="8"/>
        <v>4455</v>
      </c>
      <c r="Q34" s="158">
        <v>4087</v>
      </c>
      <c r="R34" s="163">
        <f t="shared" si="9"/>
        <v>4455</v>
      </c>
      <c r="S34" s="161"/>
      <c r="T34" s="162"/>
      <c r="U34" s="163"/>
      <c r="V34" s="163"/>
      <c r="W34" s="52">
        <f t="shared" si="5"/>
        <v>53460</v>
      </c>
    </row>
    <row r="35" spans="1:23" ht="12" customHeight="1">
      <c r="A35" s="165"/>
      <c r="B35" s="153"/>
      <c r="C35" s="154">
        <v>4279</v>
      </c>
      <c r="D35" s="155">
        <f t="shared" si="0"/>
        <v>4407</v>
      </c>
      <c r="E35" s="156">
        <f t="shared" si="1"/>
        <v>4564</v>
      </c>
      <c r="F35" s="707"/>
      <c r="G35" s="159"/>
      <c r="H35" s="157"/>
      <c r="I35" s="159"/>
      <c r="J35" s="160"/>
      <c r="K35" s="182">
        <v>18</v>
      </c>
      <c r="L35" s="183">
        <f t="shared" si="6"/>
        <v>4564</v>
      </c>
      <c r="M35" s="167">
        <v>14</v>
      </c>
      <c r="N35" s="184">
        <f t="shared" si="7"/>
        <v>4564</v>
      </c>
      <c r="O35" s="157">
        <v>8</v>
      </c>
      <c r="P35" s="163">
        <f t="shared" si="8"/>
        <v>4564</v>
      </c>
      <c r="Q35" s="158">
        <v>4186</v>
      </c>
      <c r="R35" s="163">
        <f t="shared" si="9"/>
        <v>4564</v>
      </c>
      <c r="S35" s="161"/>
      <c r="T35" s="162"/>
      <c r="U35" s="163"/>
      <c r="V35" s="163"/>
      <c r="W35" s="52">
        <f t="shared" si="5"/>
        <v>54768</v>
      </c>
    </row>
    <row r="36" spans="1:23" ht="12" customHeight="1">
      <c r="A36" s="152" t="s">
        <v>48</v>
      </c>
      <c r="B36" s="153">
        <v>4136</v>
      </c>
      <c r="C36" s="154">
        <v>4378</v>
      </c>
      <c r="D36" s="155">
        <f t="shared" si="0"/>
        <v>4509</v>
      </c>
      <c r="E36" s="156">
        <f t="shared" si="1"/>
        <v>4670</v>
      </c>
      <c r="F36" s="707"/>
      <c r="G36" s="159"/>
      <c r="H36" s="157"/>
      <c r="I36" s="159"/>
      <c r="J36" s="160"/>
      <c r="K36" s="182">
        <v>19</v>
      </c>
      <c r="L36" s="183">
        <f t="shared" si="6"/>
        <v>4670</v>
      </c>
      <c r="M36" s="167">
        <v>15</v>
      </c>
      <c r="N36" s="184">
        <f t="shared" si="7"/>
        <v>4670</v>
      </c>
      <c r="O36" s="157">
        <v>9</v>
      </c>
      <c r="P36" s="163">
        <f t="shared" si="8"/>
        <v>4670</v>
      </c>
      <c r="Q36" s="158">
        <v>4283</v>
      </c>
      <c r="R36" s="163">
        <f t="shared" si="9"/>
        <v>4670</v>
      </c>
      <c r="S36" s="161"/>
      <c r="T36" s="162"/>
      <c r="U36" s="163"/>
      <c r="V36" s="163"/>
      <c r="W36" s="52">
        <f t="shared" si="5"/>
        <v>56040</v>
      </c>
    </row>
    <row r="37" spans="1:23" ht="12" customHeight="1">
      <c r="A37" s="165"/>
      <c r="B37" s="153"/>
      <c r="C37" s="154">
        <v>4484</v>
      </c>
      <c r="D37" s="155">
        <f t="shared" si="0"/>
        <v>4619</v>
      </c>
      <c r="E37" s="156">
        <f t="shared" si="1"/>
        <v>4783</v>
      </c>
      <c r="F37" s="707"/>
      <c r="G37" s="159"/>
      <c r="H37" s="157"/>
      <c r="I37" s="159"/>
      <c r="J37" s="160"/>
      <c r="K37" s="182">
        <v>20</v>
      </c>
      <c r="L37" s="183">
        <f t="shared" si="6"/>
        <v>4783</v>
      </c>
      <c r="M37" s="167">
        <v>16</v>
      </c>
      <c r="N37" s="184">
        <f t="shared" si="7"/>
        <v>4783</v>
      </c>
      <c r="O37" s="157">
        <v>10</v>
      </c>
      <c r="P37" s="163">
        <f t="shared" si="8"/>
        <v>4783</v>
      </c>
      <c r="Q37" s="158">
        <v>4387</v>
      </c>
      <c r="R37" s="163">
        <f t="shared" si="9"/>
        <v>4783</v>
      </c>
      <c r="S37" s="161"/>
      <c r="T37" s="162"/>
      <c r="U37" s="163"/>
      <c r="V37" s="163"/>
      <c r="W37" s="52">
        <f t="shared" si="5"/>
        <v>57396</v>
      </c>
    </row>
    <row r="38" spans="1:23" ht="12" customHeight="1">
      <c r="A38" s="152" t="s">
        <v>49</v>
      </c>
      <c r="B38" s="153">
        <v>4337</v>
      </c>
      <c r="C38" s="154">
        <v>4589</v>
      </c>
      <c r="D38" s="155">
        <f t="shared" ref="D38:D55" si="10">ROUND(C38*1.03,)</f>
        <v>4727</v>
      </c>
      <c r="E38" s="156">
        <f t="shared" ref="E38:E55" si="11">ROUND(1.0356*D38,0)</f>
        <v>4895</v>
      </c>
      <c r="F38" s="707"/>
      <c r="G38" s="159"/>
      <c r="H38" s="157"/>
      <c r="I38" s="159"/>
      <c r="J38" s="160"/>
      <c r="K38" s="182">
        <v>21</v>
      </c>
      <c r="L38" s="183">
        <f t="shared" si="6"/>
        <v>4895</v>
      </c>
      <c r="M38" s="167">
        <v>17</v>
      </c>
      <c r="N38" s="184">
        <f t="shared" si="7"/>
        <v>4895</v>
      </c>
      <c r="O38" s="157">
        <v>11</v>
      </c>
      <c r="P38" s="163">
        <f t="shared" si="8"/>
        <v>4895</v>
      </c>
      <c r="Q38" s="158">
        <v>4490</v>
      </c>
      <c r="R38" s="163">
        <f t="shared" si="9"/>
        <v>4895</v>
      </c>
      <c r="S38" s="161">
        <v>1</v>
      </c>
      <c r="T38" s="158">
        <v>4389</v>
      </c>
      <c r="U38" s="163">
        <f t="shared" ref="U38:U55" si="12">E38</f>
        <v>4895</v>
      </c>
      <c r="V38" s="163">
        <f t="shared" ref="V38:V55" si="13">E38</f>
        <v>4895</v>
      </c>
      <c r="W38" s="52">
        <f t="shared" si="5"/>
        <v>58740</v>
      </c>
    </row>
    <row r="39" spans="1:23" ht="12" customHeight="1">
      <c r="A39" s="165"/>
      <c r="B39" s="153"/>
      <c r="C39" s="154">
        <v>4699</v>
      </c>
      <c r="D39" s="155">
        <f t="shared" si="10"/>
        <v>4840</v>
      </c>
      <c r="E39" s="156">
        <f t="shared" si="11"/>
        <v>5012</v>
      </c>
      <c r="F39" s="707"/>
      <c r="G39" s="159"/>
      <c r="H39" s="157"/>
      <c r="I39" s="159"/>
      <c r="J39" s="160"/>
      <c r="K39" s="182">
        <v>22</v>
      </c>
      <c r="L39" s="183">
        <f t="shared" si="6"/>
        <v>5012</v>
      </c>
      <c r="M39" s="167">
        <v>18</v>
      </c>
      <c r="N39" s="184">
        <f t="shared" si="7"/>
        <v>5012</v>
      </c>
      <c r="O39" s="157">
        <v>12</v>
      </c>
      <c r="P39" s="163">
        <f t="shared" si="8"/>
        <v>5012</v>
      </c>
      <c r="Q39" s="158">
        <v>4597</v>
      </c>
      <c r="R39" s="163">
        <f t="shared" si="9"/>
        <v>5012</v>
      </c>
      <c r="S39" s="161">
        <v>2</v>
      </c>
      <c r="T39" s="158">
        <v>4493</v>
      </c>
      <c r="U39" s="163">
        <f t="shared" si="12"/>
        <v>5012</v>
      </c>
      <c r="V39" s="163">
        <f t="shared" si="13"/>
        <v>5012</v>
      </c>
      <c r="W39" s="52">
        <f t="shared" si="5"/>
        <v>60144</v>
      </c>
    </row>
    <row r="40" spans="1:23" ht="12" customHeight="1">
      <c r="A40" s="152" t="s">
        <v>50</v>
      </c>
      <c r="B40" s="153">
        <v>4543</v>
      </c>
      <c r="C40" s="154">
        <v>4808</v>
      </c>
      <c r="D40" s="155">
        <f t="shared" si="10"/>
        <v>4952</v>
      </c>
      <c r="E40" s="156">
        <f t="shared" si="11"/>
        <v>5128</v>
      </c>
      <c r="F40" s="707"/>
      <c r="G40" s="159"/>
      <c r="H40" s="157"/>
      <c r="I40" s="159"/>
      <c r="J40" s="160"/>
      <c r="K40" s="182">
        <v>23</v>
      </c>
      <c r="L40" s="183">
        <f t="shared" si="6"/>
        <v>5128</v>
      </c>
      <c r="M40" s="167">
        <v>19</v>
      </c>
      <c r="N40" s="184">
        <f t="shared" si="7"/>
        <v>5128</v>
      </c>
      <c r="O40" s="157">
        <v>13</v>
      </c>
      <c r="P40" s="163">
        <f t="shared" si="8"/>
        <v>5128</v>
      </c>
      <c r="Q40" s="158">
        <v>4704</v>
      </c>
      <c r="R40" s="163">
        <f t="shared" si="9"/>
        <v>5128</v>
      </c>
      <c r="S40" s="161">
        <v>3</v>
      </c>
      <c r="T40" s="158">
        <v>4598</v>
      </c>
      <c r="U40" s="163">
        <f t="shared" si="12"/>
        <v>5128</v>
      </c>
      <c r="V40" s="163">
        <f t="shared" si="13"/>
        <v>5128</v>
      </c>
      <c r="W40" s="52">
        <f t="shared" si="5"/>
        <v>61536</v>
      </c>
    </row>
    <row r="41" spans="1:23" ht="12" customHeight="1">
      <c r="A41" s="165"/>
      <c r="B41" s="153"/>
      <c r="C41" s="154">
        <v>4924</v>
      </c>
      <c r="D41" s="155">
        <f t="shared" si="10"/>
        <v>5072</v>
      </c>
      <c r="E41" s="156">
        <f t="shared" si="11"/>
        <v>5253</v>
      </c>
      <c r="F41" s="707"/>
      <c r="G41" s="159"/>
      <c r="H41" s="157"/>
      <c r="I41" s="159"/>
      <c r="J41" s="160"/>
      <c r="K41" s="182">
        <v>24</v>
      </c>
      <c r="L41" s="183">
        <f t="shared" si="6"/>
        <v>5253</v>
      </c>
      <c r="M41" s="167">
        <v>20</v>
      </c>
      <c r="N41" s="184">
        <f t="shared" si="7"/>
        <v>5253</v>
      </c>
      <c r="O41" s="157">
        <v>14</v>
      </c>
      <c r="P41" s="163">
        <f t="shared" si="8"/>
        <v>5253</v>
      </c>
      <c r="Q41" s="158">
        <v>4818</v>
      </c>
      <c r="R41" s="163">
        <f t="shared" si="9"/>
        <v>5253</v>
      </c>
      <c r="S41" s="161">
        <v>4</v>
      </c>
      <c r="T41" s="158">
        <v>4709</v>
      </c>
      <c r="U41" s="163">
        <f t="shared" si="12"/>
        <v>5253</v>
      </c>
      <c r="V41" s="163">
        <f t="shared" si="13"/>
        <v>5253</v>
      </c>
      <c r="W41" s="52">
        <f t="shared" si="5"/>
        <v>63036</v>
      </c>
    </row>
    <row r="42" spans="1:23" ht="12" customHeight="1">
      <c r="A42" s="152" t="s">
        <v>51</v>
      </c>
      <c r="B42" s="153">
        <v>4763</v>
      </c>
      <c r="C42" s="154">
        <v>5040</v>
      </c>
      <c r="D42" s="155">
        <f t="shared" si="10"/>
        <v>5191</v>
      </c>
      <c r="E42" s="156">
        <f t="shared" si="11"/>
        <v>5376</v>
      </c>
      <c r="F42" s="707"/>
      <c r="G42" s="159"/>
      <c r="H42" s="157"/>
      <c r="I42" s="159"/>
      <c r="J42" s="160"/>
      <c r="K42" s="182">
        <v>25</v>
      </c>
      <c r="L42" s="183">
        <f t="shared" si="6"/>
        <v>5376</v>
      </c>
      <c r="M42" s="167">
        <v>21</v>
      </c>
      <c r="N42" s="184">
        <f t="shared" si="7"/>
        <v>5376</v>
      </c>
      <c r="O42" s="157">
        <v>15</v>
      </c>
      <c r="P42" s="163">
        <f t="shared" si="8"/>
        <v>5376</v>
      </c>
      <c r="Q42" s="158">
        <v>4931</v>
      </c>
      <c r="R42" s="163">
        <f t="shared" si="9"/>
        <v>5376</v>
      </c>
      <c r="S42" s="161">
        <v>5</v>
      </c>
      <c r="T42" s="158">
        <v>4820</v>
      </c>
      <c r="U42" s="163">
        <f t="shared" si="12"/>
        <v>5376</v>
      </c>
      <c r="V42" s="163">
        <f t="shared" si="13"/>
        <v>5376</v>
      </c>
      <c r="W42" s="52">
        <f t="shared" si="5"/>
        <v>64512</v>
      </c>
    </row>
    <row r="43" spans="1:23" ht="12" customHeight="1">
      <c r="A43" s="165"/>
      <c r="B43" s="153"/>
      <c r="C43" s="154">
        <v>5163</v>
      </c>
      <c r="D43" s="155">
        <f t="shared" si="10"/>
        <v>5318</v>
      </c>
      <c r="E43" s="156">
        <f t="shared" si="11"/>
        <v>5507</v>
      </c>
      <c r="F43" s="707"/>
      <c r="G43" s="159"/>
      <c r="H43" s="157"/>
      <c r="I43" s="159"/>
      <c r="J43" s="160"/>
      <c r="K43" s="182">
        <v>26</v>
      </c>
      <c r="L43" s="183">
        <f t="shared" si="6"/>
        <v>5507</v>
      </c>
      <c r="M43" s="167">
        <v>22</v>
      </c>
      <c r="N43" s="184">
        <f t="shared" si="7"/>
        <v>5507</v>
      </c>
      <c r="O43" s="167">
        <v>16</v>
      </c>
      <c r="P43" s="184">
        <f t="shared" si="8"/>
        <v>5507</v>
      </c>
      <c r="Q43" s="185">
        <v>5051</v>
      </c>
      <c r="R43" s="184">
        <f t="shared" si="9"/>
        <v>5507</v>
      </c>
      <c r="S43" s="161">
        <v>6</v>
      </c>
      <c r="T43" s="158">
        <v>4937</v>
      </c>
      <c r="U43" s="163">
        <f t="shared" si="12"/>
        <v>5507</v>
      </c>
      <c r="V43" s="163">
        <f t="shared" si="13"/>
        <v>5507</v>
      </c>
      <c r="W43" s="52">
        <f t="shared" si="5"/>
        <v>66084</v>
      </c>
    </row>
    <row r="44" spans="1:23" ht="12" customHeight="1">
      <c r="A44" s="152" t="s">
        <v>52</v>
      </c>
      <c r="B44" s="153">
        <v>4993</v>
      </c>
      <c r="C44" s="154">
        <v>5284</v>
      </c>
      <c r="D44" s="155">
        <f t="shared" si="10"/>
        <v>5443</v>
      </c>
      <c r="E44" s="156">
        <f t="shared" si="11"/>
        <v>5637</v>
      </c>
      <c r="F44" s="707"/>
      <c r="G44" s="159"/>
      <c r="H44" s="157"/>
      <c r="I44" s="159"/>
      <c r="J44" s="160"/>
      <c r="K44" s="182">
        <v>27</v>
      </c>
      <c r="L44" s="183">
        <f t="shared" si="6"/>
        <v>5637</v>
      </c>
      <c r="M44" s="167">
        <v>23</v>
      </c>
      <c r="N44" s="184">
        <f t="shared" si="7"/>
        <v>5637</v>
      </c>
      <c r="O44" s="167">
        <v>17</v>
      </c>
      <c r="P44" s="184">
        <f t="shared" si="8"/>
        <v>5637</v>
      </c>
      <c r="Q44" s="185">
        <v>5170</v>
      </c>
      <c r="R44" s="184">
        <f t="shared" si="9"/>
        <v>5637</v>
      </c>
      <c r="S44" s="161">
        <v>7</v>
      </c>
      <c r="T44" s="158">
        <v>5053</v>
      </c>
      <c r="U44" s="163">
        <f t="shared" si="12"/>
        <v>5637</v>
      </c>
      <c r="V44" s="163">
        <f t="shared" si="13"/>
        <v>5637</v>
      </c>
      <c r="W44" s="52">
        <f t="shared" si="5"/>
        <v>67644</v>
      </c>
    </row>
    <row r="45" spans="1:23" ht="12" customHeight="1">
      <c r="A45" s="165"/>
      <c r="B45" s="153"/>
      <c r="C45" s="154">
        <v>5411</v>
      </c>
      <c r="D45" s="155">
        <f t="shared" si="10"/>
        <v>5573</v>
      </c>
      <c r="E45" s="156">
        <f t="shared" si="11"/>
        <v>5771</v>
      </c>
      <c r="F45" s="709" t="s">
        <v>3</v>
      </c>
      <c r="G45" s="186"/>
      <c r="H45" s="157"/>
      <c r="I45" s="159"/>
      <c r="J45" s="160"/>
      <c r="K45" s="182">
        <v>28</v>
      </c>
      <c r="L45" s="187">
        <f t="shared" si="6"/>
        <v>5771</v>
      </c>
      <c r="M45" s="167">
        <v>24</v>
      </c>
      <c r="N45" s="184">
        <f t="shared" si="7"/>
        <v>5771</v>
      </c>
      <c r="O45" s="167">
        <v>18</v>
      </c>
      <c r="P45" s="184">
        <f t="shared" si="8"/>
        <v>5771</v>
      </c>
      <c r="Q45" s="185">
        <v>5294</v>
      </c>
      <c r="R45" s="184">
        <f t="shared" si="9"/>
        <v>5771</v>
      </c>
      <c r="S45" s="161">
        <v>8</v>
      </c>
      <c r="T45" s="158">
        <v>5174</v>
      </c>
      <c r="U45" s="163">
        <f t="shared" si="12"/>
        <v>5771</v>
      </c>
      <c r="V45" s="163">
        <f t="shared" si="13"/>
        <v>5771</v>
      </c>
      <c r="W45" s="52">
        <f t="shared" si="5"/>
        <v>69252</v>
      </c>
    </row>
    <row r="46" spans="1:23" ht="12" customHeight="1">
      <c r="A46" s="152" t="s">
        <v>53</v>
      </c>
      <c r="B46" s="153">
        <v>5232</v>
      </c>
      <c r="C46" s="154">
        <v>5537</v>
      </c>
      <c r="D46" s="155">
        <f t="shared" si="10"/>
        <v>5703</v>
      </c>
      <c r="E46" s="156">
        <f t="shared" si="11"/>
        <v>5906</v>
      </c>
      <c r="F46" s="707"/>
      <c r="G46" s="159"/>
      <c r="H46" s="157"/>
      <c r="I46" s="159"/>
      <c r="J46" s="160"/>
      <c r="K46" s="182">
        <v>29</v>
      </c>
      <c r="L46" s="188">
        <f t="shared" si="6"/>
        <v>5906</v>
      </c>
      <c r="M46" s="189">
        <v>25</v>
      </c>
      <c r="N46" s="184">
        <f t="shared" si="7"/>
        <v>5906</v>
      </c>
      <c r="O46" s="167">
        <v>19</v>
      </c>
      <c r="P46" s="184">
        <f t="shared" si="8"/>
        <v>5906</v>
      </c>
      <c r="Q46" s="185">
        <v>5417</v>
      </c>
      <c r="R46" s="184">
        <f t="shared" si="9"/>
        <v>5906</v>
      </c>
      <c r="S46" s="161">
        <v>9</v>
      </c>
      <c r="T46" s="158">
        <v>5295</v>
      </c>
      <c r="U46" s="163">
        <f t="shared" si="12"/>
        <v>5906</v>
      </c>
      <c r="V46" s="163">
        <f t="shared" si="13"/>
        <v>5906</v>
      </c>
      <c r="W46" s="52">
        <f t="shared" si="5"/>
        <v>70872</v>
      </c>
    </row>
    <row r="47" spans="1:23" ht="12" customHeight="1">
      <c r="A47" s="165"/>
      <c r="B47" s="153"/>
      <c r="C47" s="154">
        <v>5673</v>
      </c>
      <c r="D47" s="155">
        <f t="shared" si="10"/>
        <v>5843</v>
      </c>
      <c r="E47" s="156">
        <f t="shared" si="11"/>
        <v>6051</v>
      </c>
      <c r="F47" s="707"/>
      <c r="G47" s="159"/>
      <c r="H47" s="157"/>
      <c r="I47" s="159"/>
      <c r="J47" s="160"/>
      <c r="K47" s="182">
        <v>30</v>
      </c>
      <c r="L47" s="188">
        <f t="shared" si="6"/>
        <v>6051</v>
      </c>
      <c r="M47" s="189">
        <v>26</v>
      </c>
      <c r="N47" s="184">
        <f t="shared" si="7"/>
        <v>6051</v>
      </c>
      <c r="O47" s="167">
        <v>20</v>
      </c>
      <c r="P47" s="184">
        <f t="shared" si="8"/>
        <v>6051</v>
      </c>
      <c r="Q47" s="185">
        <v>5550</v>
      </c>
      <c r="R47" s="184">
        <f t="shared" si="9"/>
        <v>6051</v>
      </c>
      <c r="S47" s="182">
        <v>10</v>
      </c>
      <c r="T47" s="185">
        <v>5419</v>
      </c>
      <c r="U47" s="190">
        <f t="shared" si="12"/>
        <v>6051</v>
      </c>
      <c r="V47" s="184">
        <f t="shared" si="13"/>
        <v>6051</v>
      </c>
      <c r="W47" s="52">
        <f t="shared" si="5"/>
        <v>72612</v>
      </c>
    </row>
    <row r="48" spans="1:23" ht="12" customHeight="1">
      <c r="A48" s="165"/>
      <c r="B48" s="153"/>
      <c r="C48" s="154">
        <v>5809</v>
      </c>
      <c r="D48" s="155">
        <f t="shared" si="10"/>
        <v>5983</v>
      </c>
      <c r="E48" s="156">
        <f t="shared" si="11"/>
        <v>6196</v>
      </c>
      <c r="F48" s="707"/>
      <c r="G48" s="159"/>
      <c r="H48" s="157"/>
      <c r="I48" s="159"/>
      <c r="J48" s="160"/>
      <c r="K48" s="182">
        <v>31</v>
      </c>
      <c r="L48" s="188">
        <f t="shared" si="6"/>
        <v>6196</v>
      </c>
      <c r="M48" s="189">
        <v>27</v>
      </c>
      <c r="N48" s="184">
        <f t="shared" si="7"/>
        <v>6196</v>
      </c>
      <c r="O48" s="167">
        <v>21</v>
      </c>
      <c r="P48" s="184">
        <f t="shared" si="8"/>
        <v>6196</v>
      </c>
      <c r="Q48" s="185">
        <v>5683</v>
      </c>
      <c r="R48" s="184">
        <f t="shared" si="9"/>
        <v>6196</v>
      </c>
      <c r="S48" s="182">
        <v>11</v>
      </c>
      <c r="T48" s="185">
        <v>5547</v>
      </c>
      <c r="U48" s="190">
        <f t="shared" si="12"/>
        <v>6196</v>
      </c>
      <c r="V48" s="184">
        <f t="shared" si="13"/>
        <v>6196</v>
      </c>
      <c r="W48" s="52">
        <f t="shared" si="5"/>
        <v>74352</v>
      </c>
    </row>
    <row r="49" spans="1:23" ht="12" customHeight="1">
      <c r="A49" s="165"/>
      <c r="B49" s="153"/>
      <c r="C49" s="154">
        <v>5948</v>
      </c>
      <c r="D49" s="155">
        <f t="shared" si="10"/>
        <v>6126</v>
      </c>
      <c r="E49" s="156">
        <f t="shared" si="11"/>
        <v>6344</v>
      </c>
      <c r="F49" s="707"/>
      <c r="G49" s="159"/>
      <c r="H49" s="157"/>
      <c r="I49" s="159"/>
      <c r="J49" s="160"/>
      <c r="K49" s="182">
        <v>32</v>
      </c>
      <c r="L49" s="188">
        <f t="shared" si="6"/>
        <v>6344</v>
      </c>
      <c r="M49" s="189">
        <v>28</v>
      </c>
      <c r="N49" s="184">
        <f t="shared" si="7"/>
        <v>6344</v>
      </c>
      <c r="O49" s="167">
        <v>22</v>
      </c>
      <c r="P49" s="191">
        <f t="shared" si="8"/>
        <v>6344</v>
      </c>
      <c r="Q49" s="185">
        <v>5819</v>
      </c>
      <c r="R49" s="184">
        <f t="shared" si="9"/>
        <v>6344</v>
      </c>
      <c r="S49" s="182">
        <v>12</v>
      </c>
      <c r="T49" s="185">
        <v>5677</v>
      </c>
      <c r="U49" s="190">
        <f t="shared" si="12"/>
        <v>6344</v>
      </c>
      <c r="V49" s="184">
        <f t="shared" si="13"/>
        <v>6344</v>
      </c>
      <c r="W49" s="52">
        <f t="shared" si="5"/>
        <v>76128</v>
      </c>
    </row>
    <row r="50" spans="1:23" ht="12" customHeight="1">
      <c r="A50" s="165"/>
      <c r="B50" s="153"/>
      <c r="C50" s="154">
        <v>6088</v>
      </c>
      <c r="D50" s="155">
        <f t="shared" si="10"/>
        <v>6271</v>
      </c>
      <c r="E50" s="156">
        <f t="shared" si="11"/>
        <v>6494</v>
      </c>
      <c r="F50" s="707"/>
      <c r="G50" s="159"/>
      <c r="H50" s="157"/>
      <c r="I50" s="159"/>
      <c r="J50" s="160"/>
      <c r="K50" s="161"/>
      <c r="L50" s="161"/>
      <c r="M50" s="157"/>
      <c r="N50" s="161"/>
      <c r="O50" s="167">
        <v>23</v>
      </c>
      <c r="P50" s="184">
        <f t="shared" si="8"/>
        <v>6494</v>
      </c>
      <c r="Q50" s="185">
        <v>5956</v>
      </c>
      <c r="R50" s="184">
        <f t="shared" si="9"/>
        <v>6494</v>
      </c>
      <c r="S50" s="182">
        <v>13</v>
      </c>
      <c r="T50" s="185">
        <v>5811</v>
      </c>
      <c r="U50" s="190">
        <f t="shared" si="12"/>
        <v>6494</v>
      </c>
      <c r="V50" s="184">
        <f t="shared" si="13"/>
        <v>6494</v>
      </c>
      <c r="W50" s="52">
        <f t="shared" si="5"/>
        <v>77928</v>
      </c>
    </row>
    <row r="51" spans="1:23" ht="12" customHeight="1">
      <c r="A51" s="165"/>
      <c r="B51" s="153"/>
      <c r="C51" s="154">
        <v>6237</v>
      </c>
      <c r="D51" s="155">
        <f t="shared" si="10"/>
        <v>6424</v>
      </c>
      <c r="E51" s="156">
        <f t="shared" si="11"/>
        <v>6653</v>
      </c>
      <c r="F51" s="707"/>
      <c r="G51" s="159"/>
      <c r="H51" s="157"/>
      <c r="I51" s="159"/>
      <c r="J51" s="160"/>
      <c r="K51" s="161"/>
      <c r="L51" s="161"/>
      <c r="M51" s="157"/>
      <c r="N51" s="161"/>
      <c r="O51" s="167">
        <v>24</v>
      </c>
      <c r="P51" s="184">
        <f t="shared" si="8"/>
        <v>6653</v>
      </c>
      <c r="Q51" s="185">
        <v>6102</v>
      </c>
      <c r="R51" s="184">
        <f t="shared" si="9"/>
        <v>6653</v>
      </c>
      <c r="S51" s="182">
        <v>14</v>
      </c>
      <c r="T51" s="185">
        <v>5948</v>
      </c>
      <c r="U51" s="191">
        <f t="shared" si="12"/>
        <v>6653</v>
      </c>
      <c r="V51" s="184">
        <f t="shared" si="13"/>
        <v>6653</v>
      </c>
      <c r="W51" s="52">
        <f t="shared" si="5"/>
        <v>79836</v>
      </c>
    </row>
    <row r="52" spans="1:23" ht="12" customHeight="1" thickBot="1">
      <c r="A52" s="165"/>
      <c r="B52" s="153"/>
      <c r="C52" s="154">
        <v>6383</v>
      </c>
      <c r="D52" s="155">
        <f t="shared" si="10"/>
        <v>6574</v>
      </c>
      <c r="E52" s="156">
        <f t="shared" si="11"/>
        <v>6808</v>
      </c>
      <c r="F52" s="707"/>
      <c r="G52" s="159"/>
      <c r="H52" s="157"/>
      <c r="I52" s="159"/>
      <c r="J52" s="160"/>
      <c r="K52" s="161"/>
      <c r="L52" s="161"/>
      <c r="M52" s="157"/>
      <c r="N52" s="161"/>
      <c r="O52" s="167">
        <v>25</v>
      </c>
      <c r="P52" s="184">
        <f t="shared" si="8"/>
        <v>6808</v>
      </c>
      <c r="Q52" s="185">
        <v>6245</v>
      </c>
      <c r="R52" s="184">
        <f t="shared" si="9"/>
        <v>6808</v>
      </c>
      <c r="S52" s="182">
        <v>15</v>
      </c>
      <c r="T52" s="168"/>
      <c r="U52" s="190">
        <f t="shared" si="12"/>
        <v>6808</v>
      </c>
      <c r="V52" s="184">
        <f t="shared" si="13"/>
        <v>6808</v>
      </c>
      <c r="W52" s="52">
        <f t="shared" si="5"/>
        <v>81696</v>
      </c>
    </row>
    <row r="53" spans="1:23" ht="12" customHeight="1" thickBot="1">
      <c r="A53" s="165"/>
      <c r="B53" s="153"/>
      <c r="C53" s="154">
        <v>6534</v>
      </c>
      <c r="D53" s="155">
        <f t="shared" si="10"/>
        <v>6730</v>
      </c>
      <c r="E53" s="156">
        <f t="shared" si="11"/>
        <v>6970</v>
      </c>
      <c r="F53" s="710"/>
      <c r="G53" s="192" t="s">
        <v>56</v>
      </c>
      <c r="H53" s="193"/>
      <c r="I53" s="194"/>
      <c r="J53" s="195"/>
      <c r="K53" s="196"/>
      <c r="L53" s="161"/>
      <c r="M53" s="157"/>
      <c r="N53" s="161"/>
      <c r="O53" s="167">
        <v>26</v>
      </c>
      <c r="P53" s="184">
        <f t="shared" si="8"/>
        <v>6970</v>
      </c>
      <c r="Q53" s="185">
        <v>6393</v>
      </c>
      <c r="R53" s="184">
        <f t="shared" si="9"/>
        <v>6970</v>
      </c>
      <c r="S53" s="182">
        <v>16</v>
      </c>
      <c r="T53" s="168"/>
      <c r="U53" s="190">
        <f t="shared" si="12"/>
        <v>6970</v>
      </c>
      <c r="V53" s="184">
        <f t="shared" si="13"/>
        <v>6970</v>
      </c>
      <c r="W53" s="52">
        <f t="shared" si="5"/>
        <v>83640</v>
      </c>
    </row>
    <row r="54" spans="1:23" ht="12" customHeight="1" thickBot="1">
      <c r="A54" s="165"/>
      <c r="B54" s="153"/>
      <c r="C54" s="154">
        <v>6690</v>
      </c>
      <c r="D54" s="155">
        <f t="shared" si="10"/>
        <v>6891</v>
      </c>
      <c r="E54" s="156">
        <f t="shared" si="11"/>
        <v>7136</v>
      </c>
      <c r="F54" s="707"/>
      <c r="G54" s="159"/>
      <c r="H54" s="157"/>
      <c r="I54" s="159"/>
      <c r="J54" s="160"/>
      <c r="K54" s="161"/>
      <c r="L54" s="161"/>
      <c r="M54" s="157"/>
      <c r="N54" s="161"/>
      <c r="O54" s="157"/>
      <c r="P54" s="160"/>
      <c r="Q54" s="162"/>
      <c r="R54" s="160"/>
      <c r="S54" s="182">
        <v>17</v>
      </c>
      <c r="T54" s="168"/>
      <c r="U54" s="190">
        <f t="shared" si="12"/>
        <v>7136</v>
      </c>
      <c r="V54" s="184">
        <f t="shared" si="13"/>
        <v>7136</v>
      </c>
      <c r="W54" s="52">
        <f t="shared" si="5"/>
        <v>85632</v>
      </c>
    </row>
    <row r="55" spans="1:23" ht="12" customHeight="1">
      <c r="A55" s="165"/>
      <c r="B55" s="153"/>
      <c r="C55" s="154">
        <v>6848</v>
      </c>
      <c r="D55" s="155">
        <f t="shared" si="10"/>
        <v>7053</v>
      </c>
      <c r="E55" s="156">
        <f t="shared" si="11"/>
        <v>7304</v>
      </c>
      <c r="F55" s="711"/>
      <c r="G55" s="197" t="s">
        <v>57</v>
      </c>
      <c r="H55" s="198"/>
      <c r="I55" s="199"/>
      <c r="J55" s="200"/>
      <c r="K55" s="201"/>
      <c r="L55" s="201"/>
      <c r="M55" s="202"/>
      <c r="N55" s="203"/>
      <c r="O55" s="202"/>
      <c r="P55" s="204"/>
      <c r="Q55" s="205"/>
      <c r="R55" s="206"/>
      <c r="S55" s="182">
        <v>18</v>
      </c>
      <c r="T55" s="168"/>
      <c r="U55" s="190">
        <f t="shared" si="12"/>
        <v>7304</v>
      </c>
      <c r="V55" s="184">
        <f t="shared" si="13"/>
        <v>7304</v>
      </c>
      <c r="W55" s="52">
        <f t="shared" si="5"/>
        <v>87648</v>
      </c>
    </row>
    <row r="56" spans="1:23" s="215" customFormat="1" ht="12" customHeight="1">
      <c r="A56" s="207"/>
      <c r="B56" s="208" t="s">
        <v>54</v>
      </c>
      <c r="C56" s="209"/>
      <c r="D56" s="210"/>
      <c r="E56" s="211"/>
      <c r="F56" s="898" t="s">
        <v>55</v>
      </c>
      <c r="G56" s="208"/>
      <c r="H56" s="212"/>
      <c r="I56" s="208"/>
      <c r="J56" s="213"/>
      <c r="K56" s="210"/>
      <c r="L56" s="210"/>
      <c r="M56" s="212"/>
      <c r="N56" s="210"/>
      <c r="O56" s="212"/>
      <c r="P56" s="213"/>
      <c r="Q56" s="214"/>
      <c r="R56" s="213"/>
      <c r="S56" s="210"/>
      <c r="T56" s="214"/>
      <c r="U56" s="213"/>
      <c r="V56" s="213"/>
      <c r="W56" s="101"/>
    </row>
  </sheetData>
  <mergeCells count="1">
    <mergeCell ref="L1:N1"/>
  </mergeCells>
  <phoneticPr fontId="3" type="noConversion"/>
  <printOptions horizontalCentered="1" verticalCentered="1" gridLines="1" gridLinesSet="0"/>
  <pageMargins left="0.25" right="0.196850393700787" top="1.06" bottom="0.38" header="0.25" footer="0.21"/>
  <pageSetup orientation="portrait" horizontalDpi="4294967292" r:id="rId1"/>
  <headerFooter alignWithMargins="0">
    <oddHeader xml:space="preserve">&amp;L
&amp;C&amp;"Times New Roman,Bold"&amp;11The California State Universities
ACADEMIC YEAR FACULTY Salary Schedule
Effective July 1, 1999
(Class Codes 2358, 2360, 2375, 2378, 2381, 2384, 2399, 2919)&amp;R&amp;"Times New Roman,Bold"&amp;12 7-1-99
3.56% GSI
2.65% SSI&amp;11
</oddHeader>
    <oddFooter>&amp;L&amp;"Times New Roman,Bold"&amp;10&amp;D&amp;R&amp;"Times New Roman,Bold"&amp;10&amp;F</oddFooter>
  </headerFooter>
  <rowBreaks count="1" manualBreakCount="1">
    <brk id="56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F1" workbookViewId="0">
      <selection activeCell="G6" sqref="G6"/>
    </sheetView>
  </sheetViews>
  <sheetFormatPr defaultColWidth="9" defaultRowHeight="12" customHeight="1"/>
  <cols>
    <col min="1" max="1" width="7.85546875" style="570" hidden="1" customWidth="1"/>
    <col min="2" max="5" width="10.7109375" style="570" hidden="1" customWidth="1"/>
    <col min="6" max="6" width="3.7109375" style="573" customWidth="1"/>
    <col min="7" max="7" width="9.28515625" style="571" customWidth="1"/>
    <col min="8" max="8" width="3.140625" style="572" customWidth="1"/>
    <col min="9" max="9" width="9.28515625" style="571" bestFit="1" customWidth="1"/>
    <col min="10" max="10" width="2.85546875" style="571" customWidth="1"/>
    <col min="11" max="11" width="10.5703125" style="571" bestFit="1" customWidth="1"/>
    <col min="12" max="12" width="3" style="571" customWidth="1"/>
    <col min="13" max="13" width="9" style="571" bestFit="1" customWidth="1"/>
    <col min="14" max="14" width="3.140625" style="571" customWidth="1"/>
    <col min="15" max="15" width="9.140625" style="571" bestFit="1" customWidth="1"/>
    <col min="16" max="16" width="8.7109375" style="571" bestFit="1" customWidth="1"/>
    <col min="17" max="17" width="3.140625" style="571" customWidth="1"/>
    <col min="18" max="18" width="10" style="571" bestFit="1" customWidth="1"/>
    <col min="19" max="19" width="8.140625" style="573" bestFit="1" customWidth="1"/>
    <col min="20" max="20" width="9" style="571" bestFit="1" customWidth="1"/>
    <col min="21" max="16384" width="9" style="536"/>
  </cols>
  <sheetData>
    <row r="1" spans="1:20" s="516" customFormat="1" ht="12" customHeight="1">
      <c r="A1" s="507"/>
      <c r="B1" s="508"/>
      <c r="C1" s="508"/>
      <c r="D1" s="508"/>
      <c r="E1" s="508"/>
      <c r="F1" s="508"/>
      <c r="G1" s="510" t="s">
        <v>0</v>
      </c>
      <c r="H1" s="511"/>
      <c r="I1" s="510" t="s">
        <v>1</v>
      </c>
      <c r="J1" s="508"/>
      <c r="K1" s="512" t="s">
        <v>2</v>
      </c>
      <c r="L1" s="513"/>
      <c r="M1" s="514"/>
      <c r="N1" s="508" t="s">
        <v>3</v>
      </c>
      <c r="O1" s="513" t="s">
        <v>4</v>
      </c>
      <c r="P1" s="513"/>
      <c r="Q1" s="515"/>
      <c r="R1" s="513" t="s">
        <v>5</v>
      </c>
      <c r="S1" s="513"/>
      <c r="T1" s="509"/>
    </row>
    <row r="2" spans="1:20" s="516" customFormat="1" ht="12" customHeight="1">
      <c r="A2" s="517" t="s">
        <v>6</v>
      </c>
      <c r="B2" s="518" t="s">
        <v>7</v>
      </c>
      <c r="C2" s="518"/>
      <c r="D2" s="518"/>
      <c r="E2" s="518"/>
      <c r="F2" s="518" t="s">
        <v>8</v>
      </c>
      <c r="G2" s="518" t="s">
        <v>9</v>
      </c>
      <c r="H2" s="519"/>
      <c r="I2" s="518" t="s">
        <v>10</v>
      </c>
      <c r="J2" s="518"/>
      <c r="K2" s="518"/>
      <c r="L2" s="518"/>
      <c r="M2" s="518" t="s">
        <v>11</v>
      </c>
      <c r="N2" s="518"/>
      <c r="O2" s="518"/>
      <c r="P2" s="518" t="s">
        <v>12</v>
      </c>
      <c r="Q2" s="520"/>
      <c r="R2" s="518" t="s">
        <v>3</v>
      </c>
      <c r="S2" s="518" t="s">
        <v>13</v>
      </c>
      <c r="T2" s="521"/>
    </row>
    <row r="3" spans="1:20" s="516" customFormat="1" ht="12" customHeight="1">
      <c r="A3" s="517" t="s">
        <v>14</v>
      </c>
      <c r="B3" s="518" t="s">
        <v>14</v>
      </c>
      <c r="C3" s="518"/>
      <c r="D3" s="518"/>
      <c r="E3" s="518"/>
      <c r="F3" s="520" t="s">
        <v>15</v>
      </c>
      <c r="G3" s="518"/>
      <c r="H3" s="522"/>
      <c r="I3" s="518" t="s">
        <v>16</v>
      </c>
      <c r="J3" s="518"/>
      <c r="K3" s="518" t="s">
        <v>17</v>
      </c>
      <c r="L3" s="521"/>
      <c r="M3" s="521"/>
      <c r="N3" s="521"/>
      <c r="O3" s="518" t="s">
        <v>3</v>
      </c>
      <c r="P3" s="518" t="s">
        <v>18</v>
      </c>
      <c r="Q3" s="520"/>
      <c r="R3" s="518" t="s">
        <v>3</v>
      </c>
      <c r="S3" s="518" t="s">
        <v>19</v>
      </c>
      <c r="T3" s="518" t="s">
        <v>3</v>
      </c>
    </row>
    <row r="4" spans="1:20" s="516" customFormat="1" ht="12" customHeight="1">
      <c r="A4" s="517" t="s">
        <v>20</v>
      </c>
      <c r="B4" s="518" t="s">
        <v>67</v>
      </c>
      <c r="C4" s="523">
        <v>35612</v>
      </c>
      <c r="D4" s="523">
        <v>36039</v>
      </c>
      <c r="E4" s="523">
        <v>36342</v>
      </c>
      <c r="F4" s="520" t="s">
        <v>22</v>
      </c>
      <c r="G4" s="518"/>
      <c r="H4" s="522"/>
      <c r="I4" s="518" t="s">
        <v>23</v>
      </c>
      <c r="J4" s="518"/>
      <c r="K4" s="518" t="s">
        <v>24</v>
      </c>
      <c r="L4" s="520"/>
      <c r="M4" s="518"/>
      <c r="N4" s="521"/>
      <c r="O4" s="518" t="s">
        <v>25</v>
      </c>
      <c r="P4" s="518"/>
      <c r="Q4" s="520"/>
      <c r="R4" s="518" t="s">
        <v>26</v>
      </c>
      <c r="S4" s="520"/>
      <c r="T4" s="520" t="s">
        <v>27</v>
      </c>
    </row>
    <row r="5" spans="1:20" s="516" customFormat="1" ht="12" customHeight="1" thickBot="1">
      <c r="A5" s="524">
        <v>34881</v>
      </c>
      <c r="B5" s="525">
        <v>34881</v>
      </c>
      <c r="C5" s="526">
        <v>2.2100000000000002E-2</v>
      </c>
      <c r="D5" s="527">
        <v>0.03</v>
      </c>
      <c r="E5" s="527">
        <v>3.56E-2</v>
      </c>
      <c r="F5" s="528" t="s">
        <v>28</v>
      </c>
      <c r="G5" s="529" t="s">
        <v>29</v>
      </c>
      <c r="H5" s="530"/>
      <c r="I5" s="529" t="s">
        <v>30</v>
      </c>
      <c r="J5" s="528"/>
      <c r="K5" s="529" t="s">
        <v>31</v>
      </c>
      <c r="L5" s="529"/>
      <c r="M5" s="529"/>
      <c r="N5" s="528"/>
      <c r="O5" s="529" t="s">
        <v>32</v>
      </c>
      <c r="P5" s="529"/>
      <c r="Q5" s="528"/>
      <c r="R5" s="529" t="s">
        <v>33</v>
      </c>
      <c r="S5" s="529"/>
      <c r="T5" s="528" t="s">
        <v>7</v>
      </c>
    </row>
    <row r="6" spans="1:20" ht="12" customHeight="1">
      <c r="A6" s="531" t="s">
        <v>34</v>
      </c>
      <c r="B6" s="532">
        <v>2390</v>
      </c>
      <c r="C6" s="532">
        <v>2530</v>
      </c>
      <c r="D6" s="532">
        <f t="shared" ref="D6:D37" si="0">ROUND(C6*1.03,0)</f>
        <v>2606</v>
      </c>
      <c r="E6" s="532">
        <f t="shared" ref="E6:E37" si="1">ROUND(1.0356*D6,0)</f>
        <v>2699</v>
      </c>
      <c r="F6" s="713">
        <v>1</v>
      </c>
      <c r="G6" s="534">
        <f t="shared" ref="G6:G13" si="2">E6</f>
        <v>2699</v>
      </c>
      <c r="H6" s="535"/>
      <c r="I6" s="533"/>
      <c r="J6" s="533"/>
      <c r="K6" s="533"/>
      <c r="L6" s="533"/>
      <c r="M6" s="533"/>
      <c r="N6" s="533"/>
      <c r="O6" s="533"/>
      <c r="P6" s="533"/>
      <c r="Q6" s="533"/>
      <c r="R6" s="534"/>
      <c r="S6" s="534"/>
      <c r="T6" s="534">
        <f t="shared" ref="T6:T37" si="3">12*E6</f>
        <v>32388</v>
      </c>
    </row>
    <row r="7" spans="1:20" ht="12" customHeight="1">
      <c r="A7" s="537"/>
      <c r="B7" s="532"/>
      <c r="C7" s="532">
        <v>2585</v>
      </c>
      <c r="D7" s="532">
        <f t="shared" si="0"/>
        <v>2663</v>
      </c>
      <c r="E7" s="532">
        <f t="shared" si="1"/>
        <v>2758</v>
      </c>
      <c r="F7" s="713">
        <v>2</v>
      </c>
      <c r="G7" s="534">
        <f t="shared" si="2"/>
        <v>2758</v>
      </c>
      <c r="H7" s="535"/>
      <c r="I7" s="533"/>
      <c r="J7" s="533"/>
      <c r="K7" s="533"/>
      <c r="L7" s="533"/>
      <c r="M7" s="533"/>
      <c r="N7" s="533"/>
      <c r="O7" s="533"/>
      <c r="P7" s="533"/>
      <c r="Q7" s="533"/>
      <c r="R7" s="534"/>
      <c r="S7" s="534"/>
      <c r="T7" s="534">
        <f t="shared" si="3"/>
        <v>33096</v>
      </c>
    </row>
    <row r="8" spans="1:20" ht="12" customHeight="1">
      <c r="A8" s="531" t="s">
        <v>35</v>
      </c>
      <c r="B8" s="532">
        <v>2495</v>
      </c>
      <c r="C8" s="532">
        <v>2640</v>
      </c>
      <c r="D8" s="532">
        <f t="shared" si="0"/>
        <v>2719</v>
      </c>
      <c r="E8" s="532">
        <f t="shared" si="1"/>
        <v>2816</v>
      </c>
      <c r="F8" s="713">
        <v>3</v>
      </c>
      <c r="G8" s="534">
        <f t="shared" si="2"/>
        <v>2816</v>
      </c>
      <c r="H8" s="535"/>
      <c r="I8" s="533"/>
      <c r="J8" s="533"/>
      <c r="K8" s="533"/>
      <c r="L8" s="533"/>
      <c r="M8" s="533"/>
      <c r="N8" s="533"/>
      <c r="O8" s="533"/>
      <c r="P8" s="533"/>
      <c r="Q8" s="533"/>
      <c r="R8" s="534"/>
      <c r="S8" s="534"/>
      <c r="T8" s="534">
        <f t="shared" si="3"/>
        <v>33792</v>
      </c>
    </row>
    <row r="9" spans="1:20" ht="12" customHeight="1">
      <c r="A9" s="537"/>
      <c r="B9" s="532"/>
      <c r="C9" s="532">
        <v>2699</v>
      </c>
      <c r="D9" s="532">
        <f t="shared" si="0"/>
        <v>2780</v>
      </c>
      <c r="E9" s="532">
        <f t="shared" si="1"/>
        <v>2879</v>
      </c>
      <c r="F9" s="713">
        <v>4</v>
      </c>
      <c r="G9" s="534">
        <f t="shared" si="2"/>
        <v>2879</v>
      </c>
      <c r="H9" s="535"/>
      <c r="I9" s="533"/>
      <c r="J9" s="533"/>
      <c r="K9" s="533"/>
      <c r="L9" s="533"/>
      <c r="M9" s="533"/>
      <c r="N9" s="533"/>
      <c r="O9" s="533"/>
      <c r="P9" s="533"/>
      <c r="Q9" s="533"/>
      <c r="R9" s="534"/>
      <c r="S9" s="534"/>
      <c r="T9" s="534">
        <f t="shared" si="3"/>
        <v>34548</v>
      </c>
    </row>
    <row r="10" spans="1:20" ht="12" customHeight="1">
      <c r="A10" s="531" t="s">
        <v>36</v>
      </c>
      <c r="B10" s="532">
        <v>2605</v>
      </c>
      <c r="C10" s="532">
        <v>2757</v>
      </c>
      <c r="D10" s="532">
        <f t="shared" si="0"/>
        <v>2840</v>
      </c>
      <c r="E10" s="532">
        <f t="shared" si="1"/>
        <v>2941</v>
      </c>
      <c r="F10" s="713">
        <v>5</v>
      </c>
      <c r="G10" s="534">
        <f t="shared" si="2"/>
        <v>2941</v>
      </c>
      <c r="H10" s="535"/>
      <c r="I10" s="533"/>
      <c r="J10" s="533"/>
      <c r="K10" s="533"/>
      <c r="L10" s="533"/>
      <c r="M10" s="533"/>
      <c r="N10" s="533"/>
      <c r="O10" s="533"/>
      <c r="P10" s="533"/>
      <c r="Q10" s="533"/>
      <c r="R10" s="534"/>
      <c r="S10" s="534"/>
      <c r="T10" s="534">
        <f t="shared" si="3"/>
        <v>35292</v>
      </c>
    </row>
    <row r="11" spans="1:20" ht="12" customHeight="1">
      <c r="A11" s="531"/>
      <c r="B11" s="532"/>
      <c r="C11" s="532">
        <v>2821</v>
      </c>
      <c r="D11" s="532">
        <f t="shared" si="0"/>
        <v>2906</v>
      </c>
      <c r="E11" s="532">
        <f t="shared" si="1"/>
        <v>3009</v>
      </c>
      <c r="F11" s="714">
        <v>6</v>
      </c>
      <c r="G11" s="539">
        <f t="shared" si="2"/>
        <v>3009</v>
      </c>
      <c r="H11" s="535"/>
      <c r="I11" s="533"/>
      <c r="J11" s="533"/>
      <c r="K11" s="533"/>
      <c r="L11" s="533"/>
      <c r="M11" s="533"/>
      <c r="N11" s="533"/>
      <c r="O11" s="533"/>
      <c r="P11" s="533"/>
      <c r="Q11" s="533"/>
      <c r="R11" s="534"/>
      <c r="S11" s="534"/>
      <c r="T11" s="534">
        <f t="shared" si="3"/>
        <v>36108</v>
      </c>
    </row>
    <row r="12" spans="1:20" ht="12" customHeight="1">
      <c r="A12" s="531"/>
      <c r="B12" s="532"/>
      <c r="C12" s="532">
        <v>2885</v>
      </c>
      <c r="D12" s="532">
        <f t="shared" si="0"/>
        <v>2972</v>
      </c>
      <c r="E12" s="532">
        <f t="shared" si="1"/>
        <v>3078</v>
      </c>
      <c r="F12" s="714">
        <v>7</v>
      </c>
      <c r="G12" s="539">
        <f t="shared" si="2"/>
        <v>3078</v>
      </c>
      <c r="H12" s="535"/>
      <c r="I12" s="533"/>
      <c r="J12" s="533"/>
      <c r="K12" s="533"/>
      <c r="L12" s="533"/>
      <c r="M12" s="533"/>
      <c r="N12" s="533"/>
      <c r="O12" s="533"/>
      <c r="P12" s="533"/>
      <c r="Q12" s="533"/>
      <c r="R12" s="534"/>
      <c r="S12" s="534"/>
      <c r="T12" s="534">
        <f t="shared" si="3"/>
        <v>36936</v>
      </c>
    </row>
    <row r="13" spans="1:20" ht="12" customHeight="1">
      <c r="A13" s="531"/>
      <c r="B13" s="532"/>
      <c r="C13" s="532">
        <v>2952</v>
      </c>
      <c r="D13" s="532">
        <f t="shared" si="0"/>
        <v>3041</v>
      </c>
      <c r="E13" s="532">
        <f t="shared" si="1"/>
        <v>3149</v>
      </c>
      <c r="F13" s="714">
        <v>8</v>
      </c>
      <c r="G13" s="539">
        <f t="shared" si="2"/>
        <v>3149</v>
      </c>
      <c r="H13" s="535"/>
      <c r="I13" s="533"/>
      <c r="J13" s="533"/>
      <c r="K13" s="533"/>
      <c r="L13" s="533"/>
      <c r="M13" s="533"/>
      <c r="N13" s="533"/>
      <c r="O13" s="533"/>
      <c r="P13" s="533"/>
      <c r="Q13" s="533"/>
      <c r="R13" s="534"/>
      <c r="S13" s="534"/>
      <c r="T13" s="534">
        <f t="shared" si="3"/>
        <v>37788</v>
      </c>
    </row>
    <row r="14" spans="1:20" ht="12" customHeight="1">
      <c r="A14" s="531" t="s">
        <v>37</v>
      </c>
      <c r="B14" s="532">
        <v>2853</v>
      </c>
      <c r="C14" s="532">
        <v>3019</v>
      </c>
      <c r="D14" s="532">
        <f t="shared" si="0"/>
        <v>3110</v>
      </c>
      <c r="E14" s="532">
        <f t="shared" si="1"/>
        <v>3221</v>
      </c>
      <c r="F14" s="713"/>
      <c r="G14" s="533"/>
      <c r="H14" s="535">
        <v>1</v>
      </c>
      <c r="I14" s="169">
        <f t="shared" ref="I14:I27" si="4">E14</f>
        <v>3221</v>
      </c>
      <c r="J14" s="533"/>
      <c r="K14" s="533"/>
      <c r="L14" s="533"/>
      <c r="M14" s="533"/>
      <c r="N14" s="533"/>
      <c r="O14" s="533"/>
      <c r="P14" s="533"/>
      <c r="Q14" s="533"/>
      <c r="R14" s="534"/>
      <c r="S14" s="534"/>
      <c r="T14" s="534">
        <f t="shared" si="3"/>
        <v>38652</v>
      </c>
    </row>
    <row r="15" spans="1:20" ht="12" customHeight="1">
      <c r="A15" s="537"/>
      <c r="B15" s="532"/>
      <c r="C15" s="532">
        <v>3091</v>
      </c>
      <c r="D15" s="532">
        <f t="shared" si="0"/>
        <v>3184</v>
      </c>
      <c r="E15" s="532">
        <f t="shared" si="1"/>
        <v>3297</v>
      </c>
      <c r="F15" s="713"/>
      <c r="G15" s="533"/>
      <c r="H15" s="535">
        <v>2</v>
      </c>
      <c r="I15" s="169">
        <f t="shared" si="4"/>
        <v>3297</v>
      </c>
      <c r="J15" s="533"/>
      <c r="K15" s="533"/>
      <c r="L15" s="533"/>
      <c r="M15" s="533"/>
      <c r="N15" s="533"/>
      <c r="O15" s="533"/>
      <c r="P15" s="533"/>
      <c r="Q15" s="533"/>
      <c r="R15" s="534"/>
      <c r="S15" s="534"/>
      <c r="T15" s="534">
        <f t="shared" si="3"/>
        <v>39564</v>
      </c>
    </row>
    <row r="16" spans="1:20" ht="12" customHeight="1">
      <c r="A16" s="531" t="s">
        <v>38</v>
      </c>
      <c r="B16" s="532">
        <v>2989</v>
      </c>
      <c r="C16" s="532">
        <v>3163</v>
      </c>
      <c r="D16" s="532">
        <f t="shared" si="0"/>
        <v>3258</v>
      </c>
      <c r="E16" s="532">
        <f t="shared" si="1"/>
        <v>3374</v>
      </c>
      <c r="F16" s="713"/>
      <c r="G16" s="533"/>
      <c r="H16" s="535">
        <v>3</v>
      </c>
      <c r="I16" s="169">
        <f t="shared" si="4"/>
        <v>3374</v>
      </c>
      <c r="J16" s="533"/>
      <c r="K16" s="533"/>
      <c r="L16" s="533"/>
      <c r="M16" s="533"/>
      <c r="N16" s="533"/>
      <c r="O16" s="533"/>
      <c r="P16" s="533"/>
      <c r="Q16" s="533"/>
      <c r="R16" s="534"/>
      <c r="S16" s="534"/>
      <c r="T16" s="534">
        <f t="shared" si="3"/>
        <v>40488</v>
      </c>
    </row>
    <row r="17" spans="1:20" ht="12" customHeight="1" thickBot="1">
      <c r="A17" s="537"/>
      <c r="B17" s="532"/>
      <c r="C17" s="532">
        <v>3239</v>
      </c>
      <c r="D17" s="532">
        <f t="shared" si="0"/>
        <v>3336</v>
      </c>
      <c r="E17" s="532">
        <f t="shared" si="1"/>
        <v>3455</v>
      </c>
      <c r="F17" s="713"/>
      <c r="G17" s="533"/>
      <c r="H17" s="535">
        <v>4</v>
      </c>
      <c r="I17" s="169">
        <f t="shared" si="4"/>
        <v>3455</v>
      </c>
      <c r="J17" s="533"/>
      <c r="K17" s="533"/>
      <c r="L17" s="533"/>
      <c r="M17" s="533"/>
      <c r="N17" s="533"/>
      <c r="O17" s="533"/>
      <c r="P17" s="533"/>
      <c r="Q17" s="533"/>
      <c r="R17" s="534"/>
      <c r="S17" s="534"/>
      <c r="T17" s="534">
        <f t="shared" si="3"/>
        <v>41460</v>
      </c>
    </row>
    <row r="18" spans="1:20" ht="12" customHeight="1">
      <c r="A18" s="531" t="s">
        <v>39</v>
      </c>
      <c r="B18" s="532">
        <v>3130</v>
      </c>
      <c r="C18" s="532">
        <v>3313</v>
      </c>
      <c r="D18" s="532">
        <f t="shared" si="0"/>
        <v>3412</v>
      </c>
      <c r="E18" s="532">
        <f t="shared" si="1"/>
        <v>3533</v>
      </c>
      <c r="F18" s="713"/>
      <c r="G18" s="533"/>
      <c r="H18" s="535">
        <v>5</v>
      </c>
      <c r="I18" s="169">
        <f t="shared" si="4"/>
        <v>3533</v>
      </c>
      <c r="J18" s="540">
        <v>1</v>
      </c>
      <c r="K18" s="541">
        <f t="shared" ref="K18:K49" si="5">E18</f>
        <v>3533</v>
      </c>
      <c r="L18" s="533"/>
      <c r="M18" s="533"/>
      <c r="N18" s="533"/>
      <c r="O18" s="533"/>
      <c r="P18" s="533"/>
      <c r="Q18" s="533"/>
      <c r="R18" s="534"/>
      <c r="S18" s="534"/>
      <c r="T18" s="534">
        <f t="shared" si="3"/>
        <v>42396</v>
      </c>
    </row>
    <row r="19" spans="1:20" ht="12" customHeight="1">
      <c r="A19" s="537"/>
      <c r="B19" s="532"/>
      <c r="C19" s="532">
        <v>3391</v>
      </c>
      <c r="D19" s="532">
        <f t="shared" si="0"/>
        <v>3493</v>
      </c>
      <c r="E19" s="532">
        <f t="shared" si="1"/>
        <v>3617</v>
      </c>
      <c r="F19" s="713"/>
      <c r="G19" s="533"/>
      <c r="H19" s="535">
        <v>6</v>
      </c>
      <c r="I19" s="169">
        <f t="shared" si="4"/>
        <v>3617</v>
      </c>
      <c r="J19" s="542">
        <v>2</v>
      </c>
      <c r="K19" s="543">
        <f t="shared" si="5"/>
        <v>3617</v>
      </c>
      <c r="L19" s="533"/>
      <c r="M19" s="533"/>
      <c r="N19" s="533"/>
      <c r="O19" s="533"/>
      <c r="P19" s="533"/>
      <c r="Q19" s="533"/>
      <c r="R19" s="534"/>
      <c r="S19" s="534"/>
      <c r="T19" s="534">
        <f t="shared" si="3"/>
        <v>43404</v>
      </c>
    </row>
    <row r="20" spans="1:20" ht="12" customHeight="1">
      <c r="A20" s="531" t="s">
        <v>40</v>
      </c>
      <c r="B20" s="532">
        <v>3280</v>
      </c>
      <c r="C20" s="532">
        <v>3471</v>
      </c>
      <c r="D20" s="532">
        <f t="shared" si="0"/>
        <v>3575</v>
      </c>
      <c r="E20" s="532">
        <f t="shared" si="1"/>
        <v>3702</v>
      </c>
      <c r="F20" s="713"/>
      <c r="G20" s="533"/>
      <c r="H20" s="535">
        <v>7</v>
      </c>
      <c r="I20" s="169">
        <f t="shared" si="4"/>
        <v>3702</v>
      </c>
      <c r="J20" s="542">
        <v>3</v>
      </c>
      <c r="K20" s="543">
        <f t="shared" si="5"/>
        <v>3702</v>
      </c>
      <c r="L20" s="533"/>
      <c r="M20" s="533"/>
      <c r="N20" s="533"/>
      <c r="O20" s="533"/>
      <c r="P20" s="533"/>
      <c r="Q20" s="533"/>
      <c r="R20" s="534"/>
      <c r="S20" s="534"/>
      <c r="T20" s="534">
        <f t="shared" si="3"/>
        <v>44424</v>
      </c>
    </row>
    <row r="21" spans="1:20" ht="12" customHeight="1" thickBot="1">
      <c r="A21" s="537"/>
      <c r="B21" s="532"/>
      <c r="C21" s="532">
        <v>3551</v>
      </c>
      <c r="D21" s="532">
        <f t="shared" si="0"/>
        <v>3658</v>
      </c>
      <c r="E21" s="532">
        <f t="shared" si="1"/>
        <v>3788</v>
      </c>
      <c r="F21" s="713"/>
      <c r="G21" s="533"/>
      <c r="H21" s="535">
        <v>8</v>
      </c>
      <c r="I21" s="169">
        <f t="shared" si="4"/>
        <v>3788</v>
      </c>
      <c r="J21" s="544">
        <v>4</v>
      </c>
      <c r="K21" s="545">
        <f t="shared" si="5"/>
        <v>3788</v>
      </c>
      <c r="L21" s="533"/>
      <c r="M21" s="533"/>
      <c r="N21" s="533"/>
      <c r="O21" s="533"/>
      <c r="P21" s="533"/>
      <c r="Q21" s="533"/>
      <c r="R21" s="534"/>
      <c r="S21" s="534"/>
      <c r="T21" s="534">
        <f t="shared" si="3"/>
        <v>45456</v>
      </c>
    </row>
    <row r="22" spans="1:20" ht="12" customHeight="1">
      <c r="A22" s="531" t="s">
        <v>41</v>
      </c>
      <c r="B22" s="532">
        <v>3432</v>
      </c>
      <c r="C22" s="532">
        <v>3632</v>
      </c>
      <c r="D22" s="532">
        <f t="shared" si="0"/>
        <v>3741</v>
      </c>
      <c r="E22" s="532">
        <f t="shared" si="1"/>
        <v>3874</v>
      </c>
      <c r="F22" s="713"/>
      <c r="G22" s="533"/>
      <c r="H22" s="535">
        <v>9</v>
      </c>
      <c r="I22" s="169">
        <f t="shared" si="4"/>
        <v>3874</v>
      </c>
      <c r="J22" s="533">
        <v>5</v>
      </c>
      <c r="K22" s="534">
        <f t="shared" si="5"/>
        <v>3874</v>
      </c>
      <c r="L22" s="533">
        <v>1</v>
      </c>
      <c r="M22" s="534">
        <f t="shared" ref="M22:M49" si="6">E22</f>
        <v>3874</v>
      </c>
      <c r="N22" s="533"/>
      <c r="O22" s="533"/>
      <c r="P22" s="533"/>
      <c r="Q22" s="533"/>
      <c r="R22" s="534"/>
      <c r="S22" s="534"/>
      <c r="T22" s="534">
        <f t="shared" si="3"/>
        <v>46488</v>
      </c>
    </row>
    <row r="23" spans="1:20" ht="12" customHeight="1">
      <c r="A23" s="537"/>
      <c r="B23" s="532"/>
      <c r="C23" s="532">
        <v>3719</v>
      </c>
      <c r="D23" s="532">
        <f t="shared" si="0"/>
        <v>3831</v>
      </c>
      <c r="E23" s="532">
        <f t="shared" si="1"/>
        <v>3967</v>
      </c>
      <c r="F23" s="713"/>
      <c r="G23" s="533"/>
      <c r="H23" s="546">
        <v>10</v>
      </c>
      <c r="I23" s="180">
        <f t="shared" si="4"/>
        <v>3967</v>
      </c>
      <c r="J23" s="533">
        <v>6</v>
      </c>
      <c r="K23" s="534">
        <f t="shared" si="5"/>
        <v>3967</v>
      </c>
      <c r="L23" s="533">
        <v>2</v>
      </c>
      <c r="M23" s="534">
        <f t="shared" si="6"/>
        <v>3967</v>
      </c>
      <c r="N23" s="533"/>
      <c r="O23" s="533"/>
      <c r="P23" s="533"/>
      <c r="Q23" s="533"/>
      <c r="R23" s="534"/>
      <c r="S23" s="534"/>
      <c r="T23" s="534">
        <f t="shared" si="3"/>
        <v>47604</v>
      </c>
    </row>
    <row r="24" spans="1:20" ht="12" customHeight="1">
      <c r="A24" s="531" t="s">
        <v>42</v>
      </c>
      <c r="B24" s="532">
        <v>3597</v>
      </c>
      <c r="C24" s="532">
        <v>3806</v>
      </c>
      <c r="D24" s="532">
        <f t="shared" si="0"/>
        <v>3920</v>
      </c>
      <c r="E24" s="532">
        <f t="shared" si="1"/>
        <v>4060</v>
      </c>
      <c r="F24" s="713"/>
      <c r="G24" s="533"/>
      <c r="H24" s="546">
        <v>11</v>
      </c>
      <c r="I24" s="180">
        <f t="shared" si="4"/>
        <v>4060</v>
      </c>
      <c r="J24" s="533">
        <v>7</v>
      </c>
      <c r="K24" s="534">
        <f t="shared" si="5"/>
        <v>4060</v>
      </c>
      <c r="L24" s="533">
        <v>3</v>
      </c>
      <c r="M24" s="534">
        <f t="shared" si="6"/>
        <v>4060</v>
      </c>
      <c r="N24" s="533"/>
      <c r="O24" s="533"/>
      <c r="P24" s="533"/>
      <c r="Q24" s="533"/>
      <c r="R24" s="534"/>
      <c r="S24" s="534"/>
      <c r="T24" s="534">
        <f t="shared" si="3"/>
        <v>48720</v>
      </c>
    </row>
    <row r="25" spans="1:20" ht="12" customHeight="1">
      <c r="A25" s="537"/>
      <c r="B25" s="532"/>
      <c r="C25" s="532">
        <v>3897</v>
      </c>
      <c r="D25" s="532">
        <f t="shared" si="0"/>
        <v>4014</v>
      </c>
      <c r="E25" s="532">
        <f t="shared" si="1"/>
        <v>4157</v>
      </c>
      <c r="F25" s="713"/>
      <c r="G25" s="533"/>
      <c r="H25" s="546">
        <v>12</v>
      </c>
      <c r="I25" s="180">
        <f t="shared" si="4"/>
        <v>4157</v>
      </c>
      <c r="J25" s="533">
        <v>8</v>
      </c>
      <c r="K25" s="534">
        <f t="shared" si="5"/>
        <v>4157</v>
      </c>
      <c r="L25" s="533">
        <v>4</v>
      </c>
      <c r="M25" s="534">
        <f t="shared" si="6"/>
        <v>4157</v>
      </c>
      <c r="N25" s="533"/>
      <c r="O25" s="533"/>
      <c r="P25" s="533"/>
      <c r="Q25" s="533"/>
      <c r="R25" s="534"/>
      <c r="S25" s="534"/>
      <c r="T25" s="534">
        <f t="shared" si="3"/>
        <v>49884</v>
      </c>
    </row>
    <row r="26" spans="1:20" ht="12" customHeight="1">
      <c r="A26" s="531" t="s">
        <v>43</v>
      </c>
      <c r="B26" s="532">
        <v>3768</v>
      </c>
      <c r="C26" s="532">
        <v>3987</v>
      </c>
      <c r="D26" s="532">
        <f t="shared" si="0"/>
        <v>4107</v>
      </c>
      <c r="E26" s="532">
        <f t="shared" si="1"/>
        <v>4253</v>
      </c>
      <c r="F26" s="713"/>
      <c r="G26" s="533"/>
      <c r="H26" s="546">
        <v>13</v>
      </c>
      <c r="I26" s="180">
        <f t="shared" si="4"/>
        <v>4253</v>
      </c>
      <c r="J26" s="533">
        <v>9</v>
      </c>
      <c r="K26" s="534">
        <f t="shared" si="5"/>
        <v>4253</v>
      </c>
      <c r="L26" s="533">
        <v>5</v>
      </c>
      <c r="M26" s="534">
        <f t="shared" si="6"/>
        <v>4253</v>
      </c>
      <c r="N26" s="533"/>
      <c r="O26" s="533"/>
      <c r="P26" s="533"/>
      <c r="Q26" s="533"/>
      <c r="R26" s="534"/>
      <c r="S26" s="534"/>
      <c r="T26" s="534">
        <f t="shared" si="3"/>
        <v>51036</v>
      </c>
    </row>
    <row r="27" spans="1:20" ht="12" customHeight="1">
      <c r="A27" s="537"/>
      <c r="B27" s="532"/>
      <c r="C27" s="532">
        <v>4082</v>
      </c>
      <c r="D27" s="532">
        <f t="shared" si="0"/>
        <v>4204</v>
      </c>
      <c r="E27" s="532">
        <f t="shared" si="1"/>
        <v>4354</v>
      </c>
      <c r="F27" s="713"/>
      <c r="G27" s="533"/>
      <c r="H27" s="546">
        <v>14</v>
      </c>
      <c r="I27" s="180">
        <f t="shared" si="4"/>
        <v>4354</v>
      </c>
      <c r="J27" s="533">
        <v>10</v>
      </c>
      <c r="K27" s="534">
        <f t="shared" si="5"/>
        <v>4354</v>
      </c>
      <c r="L27" s="533">
        <v>6</v>
      </c>
      <c r="M27" s="534">
        <f t="shared" si="6"/>
        <v>4354</v>
      </c>
      <c r="N27" s="533"/>
      <c r="O27" s="533"/>
      <c r="P27" s="533"/>
      <c r="Q27" s="533"/>
      <c r="R27" s="534"/>
      <c r="S27" s="534"/>
      <c r="T27" s="534">
        <f t="shared" si="3"/>
        <v>52248</v>
      </c>
    </row>
    <row r="28" spans="1:20" ht="12" customHeight="1">
      <c r="A28" s="531" t="s">
        <v>44</v>
      </c>
      <c r="B28" s="532">
        <v>3948</v>
      </c>
      <c r="C28" s="532">
        <v>4177</v>
      </c>
      <c r="D28" s="532">
        <f t="shared" si="0"/>
        <v>4302</v>
      </c>
      <c r="E28" s="532">
        <f t="shared" si="1"/>
        <v>4455</v>
      </c>
      <c r="F28" s="713"/>
      <c r="G28" s="533"/>
      <c r="H28" s="535"/>
      <c r="I28" s="533"/>
      <c r="J28" s="533">
        <v>11</v>
      </c>
      <c r="K28" s="534">
        <f t="shared" si="5"/>
        <v>4455</v>
      </c>
      <c r="L28" s="533">
        <v>7</v>
      </c>
      <c r="M28" s="534">
        <f t="shared" si="6"/>
        <v>4455</v>
      </c>
      <c r="N28" s="533">
        <v>1</v>
      </c>
      <c r="O28" s="547">
        <f t="shared" ref="O28:O53" si="7">E28</f>
        <v>4455</v>
      </c>
      <c r="P28" s="547">
        <f t="shared" ref="P28:P53" si="8">E28</f>
        <v>4455</v>
      </c>
      <c r="Q28" s="533"/>
      <c r="R28" s="534"/>
      <c r="S28" s="534"/>
      <c r="T28" s="534">
        <f t="shared" si="3"/>
        <v>53460</v>
      </c>
    </row>
    <row r="29" spans="1:20" ht="12" customHeight="1">
      <c r="A29" s="537" t="s">
        <v>3</v>
      </c>
      <c r="B29" s="532"/>
      <c r="C29" s="532">
        <v>4279</v>
      </c>
      <c r="D29" s="532">
        <f t="shared" si="0"/>
        <v>4407</v>
      </c>
      <c r="E29" s="532">
        <f t="shared" si="1"/>
        <v>4564</v>
      </c>
      <c r="F29" s="713"/>
      <c r="G29" s="533"/>
      <c r="H29" s="535"/>
      <c r="I29" s="533"/>
      <c r="J29" s="533">
        <v>12</v>
      </c>
      <c r="K29" s="534">
        <f t="shared" si="5"/>
        <v>4564</v>
      </c>
      <c r="L29" s="533">
        <v>8</v>
      </c>
      <c r="M29" s="534">
        <f t="shared" si="6"/>
        <v>4564</v>
      </c>
      <c r="N29" s="533">
        <v>2</v>
      </c>
      <c r="O29" s="547">
        <f t="shared" si="7"/>
        <v>4564</v>
      </c>
      <c r="P29" s="547">
        <f t="shared" si="8"/>
        <v>4564</v>
      </c>
      <c r="Q29" s="533"/>
      <c r="R29" s="534"/>
      <c r="S29" s="534"/>
      <c r="T29" s="534">
        <f t="shared" si="3"/>
        <v>54768</v>
      </c>
    </row>
    <row r="30" spans="1:20" ht="12" customHeight="1">
      <c r="A30" s="531" t="s">
        <v>45</v>
      </c>
      <c r="B30" s="532">
        <v>4136</v>
      </c>
      <c r="C30" s="532">
        <v>4378</v>
      </c>
      <c r="D30" s="532">
        <f t="shared" si="0"/>
        <v>4509</v>
      </c>
      <c r="E30" s="532">
        <f t="shared" si="1"/>
        <v>4670</v>
      </c>
      <c r="F30" s="713"/>
      <c r="G30" s="533"/>
      <c r="H30" s="535"/>
      <c r="I30" s="533"/>
      <c r="J30" s="533">
        <v>13</v>
      </c>
      <c r="K30" s="534">
        <f t="shared" si="5"/>
        <v>4670</v>
      </c>
      <c r="L30" s="533">
        <v>9</v>
      </c>
      <c r="M30" s="534">
        <f t="shared" si="6"/>
        <v>4670</v>
      </c>
      <c r="N30" s="533">
        <v>3</v>
      </c>
      <c r="O30" s="547">
        <f t="shared" si="7"/>
        <v>4670</v>
      </c>
      <c r="P30" s="547">
        <f t="shared" si="8"/>
        <v>4670</v>
      </c>
      <c r="Q30" s="533"/>
      <c r="R30" s="534"/>
      <c r="S30" s="534"/>
      <c r="T30" s="534">
        <f t="shared" si="3"/>
        <v>56040</v>
      </c>
    </row>
    <row r="31" spans="1:20" ht="12" customHeight="1">
      <c r="A31" s="537"/>
      <c r="B31" s="532"/>
      <c r="C31" s="532">
        <v>4484</v>
      </c>
      <c r="D31" s="532">
        <f t="shared" si="0"/>
        <v>4619</v>
      </c>
      <c r="E31" s="532">
        <f t="shared" si="1"/>
        <v>4783</v>
      </c>
      <c r="F31" s="713"/>
      <c r="G31" s="533"/>
      <c r="H31" s="535"/>
      <c r="I31" s="533"/>
      <c r="J31" s="533">
        <v>14</v>
      </c>
      <c r="K31" s="534">
        <f t="shared" si="5"/>
        <v>4783</v>
      </c>
      <c r="L31" s="533">
        <v>10</v>
      </c>
      <c r="M31" s="534">
        <f t="shared" si="6"/>
        <v>4783</v>
      </c>
      <c r="N31" s="533">
        <v>4</v>
      </c>
      <c r="O31" s="547">
        <f t="shared" si="7"/>
        <v>4783</v>
      </c>
      <c r="P31" s="547">
        <f t="shared" si="8"/>
        <v>4783</v>
      </c>
      <c r="Q31" s="533"/>
      <c r="R31" s="534"/>
      <c r="S31" s="534"/>
      <c r="T31" s="534">
        <f t="shared" si="3"/>
        <v>57396</v>
      </c>
    </row>
    <row r="32" spans="1:20" ht="12" customHeight="1">
      <c r="A32" s="531" t="s">
        <v>46</v>
      </c>
      <c r="B32" s="532">
        <v>4337</v>
      </c>
      <c r="C32" s="532">
        <v>4589</v>
      </c>
      <c r="D32" s="532">
        <f t="shared" si="0"/>
        <v>4727</v>
      </c>
      <c r="E32" s="532">
        <f t="shared" si="1"/>
        <v>4895</v>
      </c>
      <c r="F32" s="713"/>
      <c r="G32" s="533"/>
      <c r="H32" s="535"/>
      <c r="I32" s="533"/>
      <c r="J32" s="533">
        <v>15</v>
      </c>
      <c r="K32" s="534">
        <f t="shared" si="5"/>
        <v>4895</v>
      </c>
      <c r="L32" s="533">
        <v>11</v>
      </c>
      <c r="M32" s="534">
        <f t="shared" si="6"/>
        <v>4895</v>
      </c>
      <c r="N32" s="533">
        <v>5</v>
      </c>
      <c r="O32" s="547">
        <f t="shared" si="7"/>
        <v>4895</v>
      </c>
      <c r="P32" s="547">
        <f t="shared" si="8"/>
        <v>4895</v>
      </c>
      <c r="Q32" s="533"/>
      <c r="R32" s="534"/>
      <c r="S32" s="534"/>
      <c r="T32" s="534">
        <f t="shared" si="3"/>
        <v>58740</v>
      </c>
    </row>
    <row r="33" spans="1:20" ht="12" customHeight="1">
      <c r="A33" s="537"/>
      <c r="B33" s="532"/>
      <c r="C33" s="532">
        <v>4699</v>
      </c>
      <c r="D33" s="532">
        <f t="shared" si="0"/>
        <v>4840</v>
      </c>
      <c r="E33" s="532">
        <f t="shared" si="1"/>
        <v>5012</v>
      </c>
      <c r="F33" s="713"/>
      <c r="G33" s="533"/>
      <c r="H33" s="535"/>
      <c r="I33" s="533"/>
      <c r="J33" s="538">
        <v>16</v>
      </c>
      <c r="K33" s="539">
        <f t="shared" si="5"/>
        <v>5012</v>
      </c>
      <c r="L33" s="538">
        <v>12</v>
      </c>
      <c r="M33" s="539">
        <f t="shared" si="6"/>
        <v>5012</v>
      </c>
      <c r="N33" s="533">
        <v>6</v>
      </c>
      <c r="O33" s="547">
        <f t="shared" si="7"/>
        <v>5012</v>
      </c>
      <c r="P33" s="547">
        <f t="shared" si="8"/>
        <v>5012</v>
      </c>
      <c r="Q33" s="533"/>
      <c r="R33" s="534"/>
      <c r="S33" s="534"/>
      <c r="T33" s="534">
        <f t="shared" si="3"/>
        <v>60144</v>
      </c>
    </row>
    <row r="34" spans="1:20" ht="12" customHeight="1">
      <c r="A34" s="531" t="s">
        <v>47</v>
      </c>
      <c r="B34" s="532">
        <v>4543</v>
      </c>
      <c r="C34" s="532">
        <v>4808</v>
      </c>
      <c r="D34" s="532">
        <f t="shared" si="0"/>
        <v>4952</v>
      </c>
      <c r="E34" s="532">
        <f t="shared" si="1"/>
        <v>5128</v>
      </c>
      <c r="F34" s="713"/>
      <c r="G34" s="533"/>
      <c r="H34" s="535"/>
      <c r="I34" s="533"/>
      <c r="J34" s="538">
        <v>17</v>
      </c>
      <c r="K34" s="539">
        <f t="shared" si="5"/>
        <v>5128</v>
      </c>
      <c r="L34" s="538">
        <v>13</v>
      </c>
      <c r="M34" s="539">
        <f t="shared" si="6"/>
        <v>5128</v>
      </c>
      <c r="N34" s="533">
        <v>7</v>
      </c>
      <c r="O34" s="547">
        <f t="shared" si="7"/>
        <v>5128</v>
      </c>
      <c r="P34" s="547">
        <f t="shared" si="8"/>
        <v>5128</v>
      </c>
      <c r="Q34" s="533"/>
      <c r="R34" s="534"/>
      <c r="S34" s="534"/>
      <c r="T34" s="534">
        <f t="shared" si="3"/>
        <v>61536</v>
      </c>
    </row>
    <row r="35" spans="1:20" ht="12" customHeight="1">
      <c r="A35" s="537"/>
      <c r="B35" s="532"/>
      <c r="C35" s="532">
        <v>4924</v>
      </c>
      <c r="D35" s="532">
        <f t="shared" si="0"/>
        <v>5072</v>
      </c>
      <c r="E35" s="532">
        <f t="shared" si="1"/>
        <v>5253</v>
      </c>
      <c r="F35" s="713"/>
      <c r="G35" s="533"/>
      <c r="H35" s="535"/>
      <c r="I35" s="533"/>
      <c r="J35" s="538">
        <v>18</v>
      </c>
      <c r="K35" s="539">
        <f t="shared" si="5"/>
        <v>5253</v>
      </c>
      <c r="L35" s="538">
        <v>14</v>
      </c>
      <c r="M35" s="539">
        <f t="shared" si="6"/>
        <v>5253</v>
      </c>
      <c r="N35" s="533">
        <v>8</v>
      </c>
      <c r="O35" s="547">
        <f t="shared" si="7"/>
        <v>5253</v>
      </c>
      <c r="P35" s="547">
        <f t="shared" si="8"/>
        <v>5253</v>
      </c>
      <c r="Q35" s="533"/>
      <c r="R35" s="534"/>
      <c r="S35" s="534"/>
      <c r="T35" s="534">
        <f t="shared" si="3"/>
        <v>63036</v>
      </c>
    </row>
    <row r="36" spans="1:20" ht="12" customHeight="1">
      <c r="A36" s="531" t="s">
        <v>48</v>
      </c>
      <c r="B36" s="532">
        <v>4763</v>
      </c>
      <c r="C36" s="532">
        <v>5040</v>
      </c>
      <c r="D36" s="532">
        <f t="shared" si="0"/>
        <v>5191</v>
      </c>
      <c r="E36" s="532">
        <f t="shared" si="1"/>
        <v>5376</v>
      </c>
      <c r="F36" s="713"/>
      <c r="G36" s="533"/>
      <c r="H36" s="535"/>
      <c r="I36" s="533"/>
      <c r="J36" s="538">
        <v>19</v>
      </c>
      <c r="K36" s="539">
        <f t="shared" si="5"/>
        <v>5376</v>
      </c>
      <c r="L36" s="538">
        <v>15</v>
      </c>
      <c r="M36" s="539">
        <f t="shared" si="6"/>
        <v>5376</v>
      </c>
      <c r="N36" s="533">
        <v>9</v>
      </c>
      <c r="O36" s="547">
        <f t="shared" si="7"/>
        <v>5376</v>
      </c>
      <c r="P36" s="547">
        <f t="shared" si="8"/>
        <v>5376</v>
      </c>
      <c r="Q36" s="533"/>
      <c r="R36" s="534"/>
      <c r="S36" s="534"/>
      <c r="T36" s="534">
        <f t="shared" si="3"/>
        <v>64512</v>
      </c>
    </row>
    <row r="37" spans="1:20" ht="12" customHeight="1">
      <c r="A37" s="537"/>
      <c r="B37" s="532"/>
      <c r="C37" s="532">
        <v>5163</v>
      </c>
      <c r="D37" s="532">
        <f t="shared" si="0"/>
        <v>5318</v>
      </c>
      <c r="E37" s="532">
        <f t="shared" si="1"/>
        <v>5507</v>
      </c>
      <c r="F37" s="713"/>
      <c r="G37" s="533"/>
      <c r="H37" s="535"/>
      <c r="I37" s="533"/>
      <c r="J37" s="538">
        <v>20</v>
      </c>
      <c r="K37" s="539">
        <f t="shared" si="5"/>
        <v>5507</v>
      </c>
      <c r="L37" s="538">
        <v>16</v>
      </c>
      <c r="M37" s="539">
        <f t="shared" si="6"/>
        <v>5507</v>
      </c>
      <c r="N37" s="533">
        <v>10</v>
      </c>
      <c r="O37" s="547">
        <f t="shared" si="7"/>
        <v>5507</v>
      </c>
      <c r="P37" s="547">
        <f t="shared" si="8"/>
        <v>5507</v>
      </c>
      <c r="Q37" s="533"/>
      <c r="R37" s="534"/>
      <c r="S37" s="534"/>
      <c r="T37" s="534">
        <f t="shared" si="3"/>
        <v>66084</v>
      </c>
    </row>
    <row r="38" spans="1:20" ht="12" customHeight="1">
      <c r="A38" s="531" t="s">
        <v>49</v>
      </c>
      <c r="B38" s="532">
        <v>4993</v>
      </c>
      <c r="C38" s="532">
        <v>5284</v>
      </c>
      <c r="D38" s="532">
        <f t="shared" ref="D38:D55" si="9">ROUND(C38*1.03,0)</f>
        <v>5443</v>
      </c>
      <c r="E38" s="532">
        <f t="shared" ref="E38:E55" si="10">ROUND(1.0356*D38,0)</f>
        <v>5637</v>
      </c>
      <c r="F38" s="713"/>
      <c r="G38" s="533"/>
      <c r="H38" s="535"/>
      <c r="I38" s="533"/>
      <c r="J38" s="538">
        <v>21</v>
      </c>
      <c r="K38" s="539">
        <f t="shared" si="5"/>
        <v>5637</v>
      </c>
      <c r="L38" s="538">
        <v>17</v>
      </c>
      <c r="M38" s="539">
        <f t="shared" si="6"/>
        <v>5637</v>
      </c>
      <c r="N38" s="533">
        <v>11</v>
      </c>
      <c r="O38" s="547">
        <f t="shared" si="7"/>
        <v>5637</v>
      </c>
      <c r="P38" s="547">
        <f t="shared" si="8"/>
        <v>5637</v>
      </c>
      <c r="Q38" s="533">
        <v>1</v>
      </c>
      <c r="R38" s="534">
        <f t="shared" ref="R38:R55" si="11">E38</f>
        <v>5637</v>
      </c>
      <c r="S38" s="548">
        <f t="shared" ref="S38:S55" si="12">E38</f>
        <v>5637</v>
      </c>
      <c r="T38" s="534">
        <f t="shared" ref="T38:T55" si="13">12*E38</f>
        <v>67644</v>
      </c>
    </row>
    <row r="39" spans="1:20" ht="12" customHeight="1">
      <c r="A39" s="537"/>
      <c r="B39" s="532"/>
      <c r="C39" s="532">
        <v>5411</v>
      </c>
      <c r="D39" s="532">
        <f t="shared" si="9"/>
        <v>5573</v>
      </c>
      <c r="E39" s="532">
        <f t="shared" si="10"/>
        <v>5771</v>
      </c>
      <c r="F39" s="713"/>
      <c r="G39" s="533"/>
      <c r="H39" s="535"/>
      <c r="I39" s="533"/>
      <c r="J39" s="538">
        <v>22</v>
      </c>
      <c r="K39" s="539">
        <f t="shared" si="5"/>
        <v>5771</v>
      </c>
      <c r="L39" s="538">
        <v>18</v>
      </c>
      <c r="M39" s="539">
        <f t="shared" si="6"/>
        <v>5771</v>
      </c>
      <c r="N39" s="533">
        <v>12</v>
      </c>
      <c r="O39" s="547">
        <f t="shared" si="7"/>
        <v>5771</v>
      </c>
      <c r="P39" s="547">
        <f t="shared" si="8"/>
        <v>5771</v>
      </c>
      <c r="Q39" s="533">
        <v>2</v>
      </c>
      <c r="R39" s="534">
        <f t="shared" si="11"/>
        <v>5771</v>
      </c>
      <c r="S39" s="548">
        <f t="shared" si="12"/>
        <v>5771</v>
      </c>
      <c r="T39" s="534">
        <f t="shared" si="13"/>
        <v>69252</v>
      </c>
    </row>
    <row r="40" spans="1:20" ht="12" customHeight="1">
      <c r="A40" s="531" t="s">
        <v>50</v>
      </c>
      <c r="B40" s="532">
        <v>5232</v>
      </c>
      <c r="C40" s="532">
        <v>5537</v>
      </c>
      <c r="D40" s="532">
        <f t="shared" si="9"/>
        <v>5703</v>
      </c>
      <c r="E40" s="532">
        <f t="shared" si="10"/>
        <v>5906</v>
      </c>
      <c r="F40" s="713"/>
      <c r="G40" s="533"/>
      <c r="H40" s="535"/>
      <c r="I40" s="533"/>
      <c r="J40" s="538">
        <v>23</v>
      </c>
      <c r="K40" s="539">
        <f t="shared" si="5"/>
        <v>5906</v>
      </c>
      <c r="L40" s="538">
        <v>19</v>
      </c>
      <c r="M40" s="539">
        <f t="shared" si="6"/>
        <v>5906</v>
      </c>
      <c r="N40" s="533">
        <v>13</v>
      </c>
      <c r="O40" s="547">
        <f t="shared" si="7"/>
        <v>5906</v>
      </c>
      <c r="P40" s="547">
        <f t="shared" si="8"/>
        <v>5906</v>
      </c>
      <c r="Q40" s="533">
        <v>3</v>
      </c>
      <c r="R40" s="534">
        <f t="shared" si="11"/>
        <v>5906</v>
      </c>
      <c r="S40" s="548">
        <f t="shared" si="12"/>
        <v>5906</v>
      </c>
      <c r="T40" s="534">
        <f t="shared" si="13"/>
        <v>70872</v>
      </c>
    </row>
    <row r="41" spans="1:20" ht="12" customHeight="1">
      <c r="A41" s="537"/>
      <c r="B41" s="532"/>
      <c r="C41" s="532">
        <v>5673</v>
      </c>
      <c r="D41" s="532">
        <f t="shared" si="9"/>
        <v>5843</v>
      </c>
      <c r="E41" s="532">
        <f t="shared" si="10"/>
        <v>6051</v>
      </c>
      <c r="F41" s="713"/>
      <c r="G41" s="533"/>
      <c r="H41" s="535"/>
      <c r="I41" s="533"/>
      <c r="J41" s="538">
        <v>24</v>
      </c>
      <c r="K41" s="539">
        <f t="shared" si="5"/>
        <v>6051</v>
      </c>
      <c r="L41" s="538">
        <v>20</v>
      </c>
      <c r="M41" s="539">
        <f t="shared" si="6"/>
        <v>6051</v>
      </c>
      <c r="N41" s="533">
        <v>14</v>
      </c>
      <c r="O41" s="547">
        <f t="shared" si="7"/>
        <v>6051</v>
      </c>
      <c r="P41" s="547">
        <f t="shared" si="8"/>
        <v>6051</v>
      </c>
      <c r="Q41" s="533">
        <v>4</v>
      </c>
      <c r="R41" s="534">
        <f t="shared" si="11"/>
        <v>6051</v>
      </c>
      <c r="S41" s="548">
        <f t="shared" si="12"/>
        <v>6051</v>
      </c>
      <c r="T41" s="534">
        <f t="shared" si="13"/>
        <v>72612</v>
      </c>
    </row>
    <row r="42" spans="1:20" ht="12" customHeight="1">
      <c r="A42" s="531" t="s">
        <v>51</v>
      </c>
      <c r="B42" s="532">
        <v>5489</v>
      </c>
      <c r="C42" s="532">
        <v>5809</v>
      </c>
      <c r="D42" s="532">
        <f t="shared" si="9"/>
        <v>5983</v>
      </c>
      <c r="E42" s="532">
        <f t="shared" si="10"/>
        <v>6196</v>
      </c>
      <c r="F42" s="713"/>
      <c r="G42" s="533"/>
      <c r="H42" s="535"/>
      <c r="I42" s="533"/>
      <c r="J42" s="538">
        <v>25</v>
      </c>
      <c r="K42" s="539">
        <f t="shared" si="5"/>
        <v>6196</v>
      </c>
      <c r="L42" s="538">
        <v>21</v>
      </c>
      <c r="M42" s="539">
        <f t="shared" si="6"/>
        <v>6196</v>
      </c>
      <c r="N42" s="533">
        <v>15</v>
      </c>
      <c r="O42" s="547">
        <f t="shared" si="7"/>
        <v>6196</v>
      </c>
      <c r="P42" s="547">
        <f t="shared" si="8"/>
        <v>6196</v>
      </c>
      <c r="Q42" s="533">
        <v>5</v>
      </c>
      <c r="R42" s="534">
        <f t="shared" si="11"/>
        <v>6196</v>
      </c>
      <c r="S42" s="548">
        <f t="shared" si="12"/>
        <v>6196</v>
      </c>
      <c r="T42" s="534">
        <f t="shared" si="13"/>
        <v>74352</v>
      </c>
    </row>
    <row r="43" spans="1:20" ht="12" customHeight="1">
      <c r="A43" s="537"/>
      <c r="B43" s="532"/>
      <c r="C43" s="532">
        <v>5948</v>
      </c>
      <c r="D43" s="532">
        <f t="shared" si="9"/>
        <v>6126</v>
      </c>
      <c r="E43" s="532">
        <f t="shared" si="10"/>
        <v>6344</v>
      </c>
      <c r="F43" s="713"/>
      <c r="G43" s="533"/>
      <c r="H43" s="535"/>
      <c r="I43" s="533"/>
      <c r="J43" s="538">
        <v>26</v>
      </c>
      <c r="K43" s="539">
        <f t="shared" si="5"/>
        <v>6344</v>
      </c>
      <c r="L43" s="538">
        <v>22</v>
      </c>
      <c r="M43" s="539">
        <f t="shared" si="6"/>
        <v>6344</v>
      </c>
      <c r="N43" s="546">
        <v>16</v>
      </c>
      <c r="O43" s="549">
        <f t="shared" si="7"/>
        <v>6344</v>
      </c>
      <c r="P43" s="549">
        <f t="shared" si="8"/>
        <v>6344</v>
      </c>
      <c r="Q43" s="533">
        <v>6</v>
      </c>
      <c r="R43" s="534">
        <f t="shared" si="11"/>
        <v>6344</v>
      </c>
      <c r="S43" s="548">
        <f t="shared" si="12"/>
        <v>6344</v>
      </c>
      <c r="T43" s="534">
        <f t="shared" si="13"/>
        <v>76128</v>
      </c>
    </row>
    <row r="44" spans="1:20" ht="12" customHeight="1">
      <c r="A44" s="531" t="s">
        <v>52</v>
      </c>
      <c r="B44" s="532">
        <v>5753</v>
      </c>
      <c r="C44" s="532">
        <v>6088</v>
      </c>
      <c r="D44" s="532">
        <f t="shared" si="9"/>
        <v>6271</v>
      </c>
      <c r="E44" s="532">
        <f t="shared" si="10"/>
        <v>6494</v>
      </c>
      <c r="F44" s="713"/>
      <c r="G44" s="533"/>
      <c r="H44" s="535"/>
      <c r="I44" s="533"/>
      <c r="J44" s="538">
        <v>27</v>
      </c>
      <c r="K44" s="539">
        <f t="shared" si="5"/>
        <v>6494</v>
      </c>
      <c r="L44" s="538">
        <v>23</v>
      </c>
      <c r="M44" s="539">
        <f t="shared" si="6"/>
        <v>6494</v>
      </c>
      <c r="N44" s="546">
        <v>17</v>
      </c>
      <c r="O44" s="549">
        <f t="shared" si="7"/>
        <v>6494</v>
      </c>
      <c r="P44" s="549">
        <f t="shared" si="8"/>
        <v>6494</v>
      </c>
      <c r="Q44" s="533">
        <v>7</v>
      </c>
      <c r="R44" s="534">
        <f t="shared" si="11"/>
        <v>6494</v>
      </c>
      <c r="S44" s="548">
        <f t="shared" si="12"/>
        <v>6494</v>
      </c>
      <c r="T44" s="534">
        <f t="shared" si="13"/>
        <v>77928</v>
      </c>
    </row>
    <row r="45" spans="1:20" ht="12" customHeight="1">
      <c r="A45" s="537"/>
      <c r="B45" s="532"/>
      <c r="C45" s="532">
        <v>6237</v>
      </c>
      <c r="D45" s="532">
        <f t="shared" si="9"/>
        <v>6424</v>
      </c>
      <c r="E45" s="532">
        <f t="shared" si="10"/>
        <v>6653</v>
      </c>
      <c r="F45" s="713" t="s">
        <v>3</v>
      </c>
      <c r="G45" s="550"/>
      <c r="H45" s="535"/>
      <c r="I45" s="533"/>
      <c r="J45" s="551">
        <v>28</v>
      </c>
      <c r="K45" s="552">
        <f t="shared" si="5"/>
        <v>6653</v>
      </c>
      <c r="L45" s="538">
        <v>24</v>
      </c>
      <c r="M45" s="539">
        <f t="shared" si="6"/>
        <v>6653</v>
      </c>
      <c r="N45" s="546">
        <v>18</v>
      </c>
      <c r="O45" s="549">
        <f t="shared" si="7"/>
        <v>6653</v>
      </c>
      <c r="P45" s="549">
        <f t="shared" si="8"/>
        <v>6653</v>
      </c>
      <c r="Q45" s="533">
        <v>8</v>
      </c>
      <c r="R45" s="534">
        <f t="shared" si="11"/>
        <v>6653</v>
      </c>
      <c r="S45" s="548">
        <f t="shared" si="12"/>
        <v>6653</v>
      </c>
      <c r="T45" s="534">
        <f t="shared" si="13"/>
        <v>79836</v>
      </c>
    </row>
    <row r="46" spans="1:20" ht="12" customHeight="1">
      <c r="A46" s="531" t="s">
        <v>53</v>
      </c>
      <c r="B46" s="532">
        <v>6032</v>
      </c>
      <c r="C46" s="532">
        <v>6383</v>
      </c>
      <c r="D46" s="532">
        <f t="shared" si="9"/>
        <v>6574</v>
      </c>
      <c r="E46" s="532">
        <f t="shared" si="10"/>
        <v>6808</v>
      </c>
      <c r="F46" s="713"/>
      <c r="G46" s="533"/>
      <c r="H46" s="535"/>
      <c r="I46" s="533"/>
      <c r="J46" s="538">
        <v>29</v>
      </c>
      <c r="K46" s="553">
        <f t="shared" si="5"/>
        <v>6808</v>
      </c>
      <c r="L46" s="538">
        <v>25</v>
      </c>
      <c r="M46" s="539">
        <f t="shared" si="6"/>
        <v>6808</v>
      </c>
      <c r="N46" s="546">
        <v>19</v>
      </c>
      <c r="O46" s="549">
        <f t="shared" si="7"/>
        <v>6808</v>
      </c>
      <c r="P46" s="549">
        <f t="shared" si="8"/>
        <v>6808</v>
      </c>
      <c r="Q46" s="533">
        <v>9</v>
      </c>
      <c r="R46" s="534">
        <f t="shared" si="11"/>
        <v>6808</v>
      </c>
      <c r="S46" s="548">
        <f t="shared" si="12"/>
        <v>6808</v>
      </c>
      <c r="T46" s="534">
        <f t="shared" si="13"/>
        <v>81696</v>
      </c>
    </row>
    <row r="47" spans="1:20" ht="12" customHeight="1">
      <c r="A47" s="537"/>
      <c r="B47" s="532"/>
      <c r="C47" s="532">
        <v>6534</v>
      </c>
      <c r="D47" s="532">
        <f t="shared" si="9"/>
        <v>6730</v>
      </c>
      <c r="E47" s="532">
        <f t="shared" si="10"/>
        <v>6970</v>
      </c>
      <c r="F47" s="713"/>
      <c r="G47" s="533"/>
      <c r="H47" s="535"/>
      <c r="I47" s="533"/>
      <c r="J47" s="538">
        <v>30</v>
      </c>
      <c r="K47" s="553">
        <f t="shared" si="5"/>
        <v>6970</v>
      </c>
      <c r="L47" s="538">
        <v>26</v>
      </c>
      <c r="M47" s="539">
        <f t="shared" si="6"/>
        <v>6970</v>
      </c>
      <c r="N47" s="546">
        <v>20</v>
      </c>
      <c r="O47" s="549">
        <f t="shared" si="7"/>
        <v>6970</v>
      </c>
      <c r="P47" s="549">
        <f t="shared" si="8"/>
        <v>6970</v>
      </c>
      <c r="Q47" s="546">
        <v>10</v>
      </c>
      <c r="R47" s="539">
        <f t="shared" si="11"/>
        <v>6970</v>
      </c>
      <c r="S47" s="549">
        <f t="shared" si="12"/>
        <v>6970</v>
      </c>
      <c r="T47" s="534">
        <f t="shared" si="13"/>
        <v>83640</v>
      </c>
    </row>
    <row r="48" spans="1:20" ht="12" customHeight="1">
      <c r="A48" s="537"/>
      <c r="B48" s="532"/>
      <c r="C48" s="532">
        <v>6690</v>
      </c>
      <c r="D48" s="532">
        <f t="shared" si="9"/>
        <v>6891</v>
      </c>
      <c r="E48" s="532">
        <f t="shared" si="10"/>
        <v>7136</v>
      </c>
      <c r="F48" s="713"/>
      <c r="G48" s="533"/>
      <c r="H48" s="535"/>
      <c r="I48" s="533"/>
      <c r="J48" s="538">
        <v>31</v>
      </c>
      <c r="K48" s="553">
        <f t="shared" si="5"/>
        <v>7136</v>
      </c>
      <c r="L48" s="538">
        <v>27</v>
      </c>
      <c r="M48" s="539">
        <f t="shared" si="6"/>
        <v>7136</v>
      </c>
      <c r="N48" s="546">
        <v>21</v>
      </c>
      <c r="O48" s="549">
        <f t="shared" si="7"/>
        <v>7136</v>
      </c>
      <c r="P48" s="549">
        <f t="shared" si="8"/>
        <v>7136</v>
      </c>
      <c r="Q48" s="546">
        <v>11</v>
      </c>
      <c r="R48" s="539">
        <f t="shared" si="11"/>
        <v>7136</v>
      </c>
      <c r="S48" s="549">
        <f t="shared" si="12"/>
        <v>7136</v>
      </c>
      <c r="T48" s="534">
        <f t="shared" si="13"/>
        <v>85632</v>
      </c>
    </row>
    <row r="49" spans="1:20" ht="12" customHeight="1">
      <c r="A49" s="537"/>
      <c r="B49" s="532"/>
      <c r="C49" s="532">
        <v>6848</v>
      </c>
      <c r="D49" s="532">
        <f t="shared" si="9"/>
        <v>7053</v>
      </c>
      <c r="E49" s="532">
        <f t="shared" si="10"/>
        <v>7304</v>
      </c>
      <c r="F49" s="713"/>
      <c r="G49" s="533"/>
      <c r="H49" s="535"/>
      <c r="I49" s="533"/>
      <c r="J49" s="538">
        <v>32</v>
      </c>
      <c r="K49" s="553">
        <f t="shared" si="5"/>
        <v>7304</v>
      </c>
      <c r="L49" s="538">
        <v>28</v>
      </c>
      <c r="M49" s="539">
        <f t="shared" si="6"/>
        <v>7304</v>
      </c>
      <c r="N49" s="546">
        <v>22</v>
      </c>
      <c r="O49" s="554">
        <f t="shared" si="7"/>
        <v>7304</v>
      </c>
      <c r="P49" s="549">
        <f t="shared" si="8"/>
        <v>7304</v>
      </c>
      <c r="Q49" s="546">
        <v>12</v>
      </c>
      <c r="R49" s="539">
        <f t="shared" si="11"/>
        <v>7304</v>
      </c>
      <c r="S49" s="549">
        <f t="shared" si="12"/>
        <v>7304</v>
      </c>
      <c r="T49" s="534">
        <f t="shared" si="13"/>
        <v>87648</v>
      </c>
    </row>
    <row r="50" spans="1:20" ht="12" customHeight="1">
      <c r="A50" s="537"/>
      <c r="B50" s="532"/>
      <c r="C50" s="532">
        <v>7010</v>
      </c>
      <c r="D50" s="532">
        <f t="shared" si="9"/>
        <v>7220</v>
      </c>
      <c r="E50" s="532">
        <f t="shared" si="10"/>
        <v>7477</v>
      </c>
      <c r="F50" s="713"/>
      <c r="G50" s="533"/>
      <c r="H50" s="535"/>
      <c r="I50" s="533"/>
      <c r="J50" s="533"/>
      <c r="K50" s="533"/>
      <c r="L50" s="533"/>
      <c r="M50" s="533"/>
      <c r="N50" s="538">
        <v>23</v>
      </c>
      <c r="O50" s="555">
        <f t="shared" si="7"/>
        <v>7477</v>
      </c>
      <c r="P50" s="549">
        <f t="shared" si="8"/>
        <v>7477</v>
      </c>
      <c r="Q50" s="546">
        <v>13</v>
      </c>
      <c r="R50" s="539">
        <f t="shared" si="11"/>
        <v>7477</v>
      </c>
      <c r="S50" s="549">
        <f t="shared" si="12"/>
        <v>7477</v>
      </c>
      <c r="T50" s="534">
        <f t="shared" si="13"/>
        <v>89724</v>
      </c>
    </row>
    <row r="51" spans="1:20" ht="12" customHeight="1">
      <c r="A51" s="537"/>
      <c r="B51" s="532"/>
      <c r="C51" s="532">
        <v>7176</v>
      </c>
      <c r="D51" s="532">
        <f t="shared" si="9"/>
        <v>7391</v>
      </c>
      <c r="E51" s="532">
        <f t="shared" si="10"/>
        <v>7654</v>
      </c>
      <c r="F51" s="713"/>
      <c r="G51" s="533"/>
      <c r="H51" s="535"/>
      <c r="I51" s="533"/>
      <c r="J51" s="533"/>
      <c r="K51" s="533"/>
      <c r="L51" s="533"/>
      <c r="M51" s="533"/>
      <c r="N51" s="538">
        <v>24</v>
      </c>
      <c r="O51" s="555">
        <f t="shared" si="7"/>
        <v>7654</v>
      </c>
      <c r="P51" s="549">
        <f t="shared" si="8"/>
        <v>7654</v>
      </c>
      <c r="Q51" s="546">
        <v>14</v>
      </c>
      <c r="R51" s="552">
        <f t="shared" si="11"/>
        <v>7654</v>
      </c>
      <c r="S51" s="549">
        <f t="shared" si="12"/>
        <v>7654</v>
      </c>
      <c r="T51" s="534">
        <f t="shared" si="13"/>
        <v>91848</v>
      </c>
    </row>
    <row r="52" spans="1:20" ht="12" customHeight="1" thickBot="1">
      <c r="A52" s="556"/>
      <c r="B52" s="557"/>
      <c r="C52" s="557">
        <v>7346</v>
      </c>
      <c r="D52" s="532">
        <f t="shared" si="9"/>
        <v>7566</v>
      </c>
      <c r="E52" s="532">
        <f t="shared" si="10"/>
        <v>7835</v>
      </c>
      <c r="F52" s="713"/>
      <c r="G52" s="533"/>
      <c r="H52" s="535"/>
      <c r="I52" s="533"/>
      <c r="J52" s="533"/>
      <c r="K52" s="533"/>
      <c r="L52" s="533"/>
      <c r="M52" s="533"/>
      <c r="N52" s="538">
        <v>25</v>
      </c>
      <c r="O52" s="555">
        <f t="shared" si="7"/>
        <v>7835</v>
      </c>
      <c r="P52" s="549">
        <f t="shared" si="8"/>
        <v>7835</v>
      </c>
      <c r="Q52" s="538">
        <v>15</v>
      </c>
      <c r="R52" s="553">
        <f t="shared" si="11"/>
        <v>7835</v>
      </c>
      <c r="S52" s="549">
        <f t="shared" si="12"/>
        <v>7835</v>
      </c>
      <c r="T52" s="534">
        <f t="shared" si="13"/>
        <v>94020</v>
      </c>
    </row>
    <row r="53" spans="1:20" ht="12" customHeight="1" thickBot="1">
      <c r="A53" s="556"/>
      <c r="B53" s="557"/>
      <c r="C53" s="557">
        <v>7521</v>
      </c>
      <c r="D53" s="532">
        <f t="shared" si="9"/>
        <v>7747</v>
      </c>
      <c r="E53" s="532">
        <f t="shared" si="10"/>
        <v>8023</v>
      </c>
      <c r="F53" s="715"/>
      <c r="G53" s="558" t="s">
        <v>56</v>
      </c>
      <c r="H53" s="558"/>
      <c r="I53" s="559"/>
      <c r="J53" s="559"/>
      <c r="K53" s="533"/>
      <c r="L53" s="533"/>
      <c r="M53" s="533"/>
      <c r="N53" s="538">
        <v>26</v>
      </c>
      <c r="O53" s="555">
        <f t="shared" si="7"/>
        <v>8023</v>
      </c>
      <c r="P53" s="549">
        <f t="shared" si="8"/>
        <v>8023</v>
      </c>
      <c r="Q53" s="538">
        <v>16</v>
      </c>
      <c r="R53" s="553">
        <f t="shared" si="11"/>
        <v>8023</v>
      </c>
      <c r="S53" s="549">
        <f t="shared" si="12"/>
        <v>8023</v>
      </c>
      <c r="T53" s="534">
        <f t="shared" si="13"/>
        <v>96276</v>
      </c>
    </row>
    <row r="54" spans="1:20" ht="12" customHeight="1" thickBot="1">
      <c r="A54" s="556"/>
      <c r="B54" s="557"/>
      <c r="C54" s="557">
        <v>7699</v>
      </c>
      <c r="D54" s="532">
        <f t="shared" si="9"/>
        <v>7930</v>
      </c>
      <c r="E54" s="532">
        <f t="shared" si="10"/>
        <v>8212</v>
      </c>
      <c r="F54" s="713"/>
      <c r="G54" s="533"/>
      <c r="H54" s="535"/>
      <c r="I54" s="533"/>
      <c r="J54" s="533"/>
      <c r="K54" s="533"/>
      <c r="L54" s="533"/>
      <c r="M54" s="533"/>
      <c r="N54" s="533"/>
      <c r="O54" s="533"/>
      <c r="P54" s="533"/>
      <c r="Q54" s="538">
        <v>17</v>
      </c>
      <c r="R54" s="553">
        <f t="shared" si="11"/>
        <v>8212</v>
      </c>
      <c r="S54" s="549">
        <f t="shared" si="12"/>
        <v>8212</v>
      </c>
      <c r="T54" s="534">
        <f t="shared" si="13"/>
        <v>98544</v>
      </c>
    </row>
    <row r="55" spans="1:20" ht="12" customHeight="1" thickBot="1">
      <c r="A55" s="556"/>
      <c r="B55" s="557"/>
      <c r="C55" s="557">
        <v>7882</v>
      </c>
      <c r="D55" s="532">
        <f t="shared" si="9"/>
        <v>8118</v>
      </c>
      <c r="E55" s="532">
        <f t="shared" si="10"/>
        <v>8407</v>
      </c>
      <c r="F55" s="716"/>
      <c r="G55" s="560" t="s">
        <v>68</v>
      </c>
      <c r="H55" s="561"/>
      <c r="I55" s="562"/>
      <c r="J55" s="562"/>
      <c r="K55" s="562"/>
      <c r="L55" s="562"/>
      <c r="M55" s="562"/>
      <c r="N55" s="562"/>
      <c r="O55" s="562"/>
      <c r="P55" s="562"/>
      <c r="Q55" s="538">
        <v>18</v>
      </c>
      <c r="R55" s="553">
        <f t="shared" si="11"/>
        <v>8407</v>
      </c>
      <c r="S55" s="549">
        <f t="shared" si="12"/>
        <v>8407</v>
      </c>
      <c r="T55" s="534">
        <f t="shared" si="13"/>
        <v>100884</v>
      </c>
    </row>
    <row r="56" spans="1:20" s="569" customFormat="1" ht="12" customHeight="1">
      <c r="A56" s="563"/>
      <c r="B56" s="564" t="s">
        <v>69</v>
      </c>
      <c r="C56" s="564"/>
      <c r="D56" s="564"/>
      <c r="E56" s="564"/>
      <c r="F56" s="897" t="s">
        <v>70</v>
      </c>
      <c r="G56" s="565"/>
      <c r="H56" s="566"/>
      <c r="I56" s="565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567"/>
    </row>
  </sheetData>
  <phoneticPr fontId="3" type="noConversion"/>
  <printOptions horizontalCentered="1" verticalCentered="1" gridLines="1" gridLinesSet="0"/>
  <pageMargins left="0.25" right="0.19685039370078741" top="1.06" bottom="0.43" header="0.25" footer="0.21"/>
  <pageSetup orientation="portrait" horizontalDpi="4294967292" r:id="rId1"/>
  <headerFooter alignWithMargins="0">
    <oddHeader xml:space="preserve">&amp;C&amp;"Times New Roman,Bold"&amp;11The California State Universities
12-MONTH FACULTY Salary Schedule
Effective July 1, 1999
(Class Codes 2359, 2361, 2373, 2376, 2379, 2382, 2920)&amp;R&amp;"Times New Roman,Bold"&amp;12 7-1-99
3.56% GSI
2.65% SSI&amp;"LinePrinter,Regular"&amp;9
</oddHeader>
    <oddFooter>&amp;L&amp;"Times New Roman,Bold"CSUN:FSA:cks:&amp;D&amp;R&amp;"Times New Roman,Bold"&amp;F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workbookViewId="0">
      <pane ySplit="5" topLeftCell="A6" activePane="bottomLeft" state="frozen"/>
      <selection activeCell="I1" sqref="I1"/>
      <selection pane="bottomLeft" activeCell="H6" sqref="H6"/>
    </sheetView>
  </sheetViews>
  <sheetFormatPr defaultColWidth="9" defaultRowHeight="12" customHeight="1"/>
  <cols>
    <col min="1" max="1" width="8.28515625" style="265" hidden="1" customWidth="1"/>
    <col min="2" max="3" width="10.7109375" style="265" hidden="1" customWidth="1"/>
    <col min="4" max="4" width="10.7109375" style="319" hidden="1" customWidth="1"/>
    <col min="5" max="5" width="3.7109375" style="722" customWidth="1"/>
    <col min="6" max="6" width="9.42578125" style="321" hidden="1" customWidth="1"/>
    <col min="7" max="7" width="11.7109375" style="319" hidden="1" customWidth="1"/>
    <col min="8" max="8" width="9.42578125" style="319" customWidth="1"/>
    <col min="9" max="9" width="3.28515625" style="320" customWidth="1"/>
    <col min="10" max="10" width="0.140625" style="319" hidden="1" customWidth="1"/>
    <col min="11" max="11" width="0.140625" style="321" hidden="1" customWidth="1"/>
    <col min="12" max="12" width="9.28515625" style="321" bestFit="1" customWidth="1"/>
    <col min="13" max="13" width="3" style="320" customWidth="1"/>
    <col min="14" max="14" width="12.7109375" style="321" hidden="1" customWidth="1"/>
    <col min="15" max="15" width="11.7109375" style="319" hidden="1" customWidth="1"/>
    <col min="16" max="16" width="10.5703125" style="319" bestFit="1" customWidth="1"/>
    <col min="17" max="17" width="3.42578125" style="320" customWidth="1"/>
    <col min="18" max="18" width="1" style="321" hidden="1" customWidth="1"/>
    <col min="19" max="19" width="11.7109375" style="319" hidden="1" customWidth="1"/>
    <col min="20" max="20" width="9" style="319" bestFit="1" customWidth="1"/>
    <col min="21" max="21" width="3.42578125" style="320" customWidth="1"/>
    <col min="22" max="22" width="12.7109375" style="321" hidden="1" customWidth="1"/>
    <col min="23" max="23" width="12.140625" style="321" hidden="1" customWidth="1"/>
    <col min="24" max="24" width="9.140625" style="321" bestFit="1" customWidth="1"/>
    <col min="25" max="25" width="0.140625" style="321" hidden="1" customWidth="1"/>
    <col min="26" max="26" width="8.7109375" style="321" bestFit="1" customWidth="1"/>
    <col min="27" max="27" width="3.28515625" style="320" customWidth="1"/>
    <col min="28" max="28" width="0.140625" style="321" hidden="1" customWidth="1"/>
    <col min="29" max="29" width="11.7109375" style="321" hidden="1" customWidth="1"/>
    <col min="30" max="30" width="8" style="319" hidden="1" customWidth="1"/>
    <col min="31" max="31" width="10" style="321" bestFit="1" customWidth="1"/>
    <col min="32" max="32" width="11.5703125" style="321" hidden="1" customWidth="1"/>
    <col min="33" max="33" width="8.140625" style="321" bestFit="1" customWidth="1"/>
    <col min="34" max="34" width="8" style="110" bestFit="1" customWidth="1"/>
    <col min="35" max="16384" width="9" style="265"/>
  </cols>
  <sheetData>
    <row r="1" spans="1:34" s="236" customFormat="1" ht="12" customHeight="1">
      <c r="A1" s="221"/>
      <c r="B1" s="222"/>
      <c r="C1" s="222"/>
      <c r="D1" s="223"/>
      <c r="E1" s="229"/>
      <c r="F1" s="225"/>
      <c r="G1" s="226" t="s">
        <v>0</v>
      </c>
      <c r="H1" s="227" t="s">
        <v>0</v>
      </c>
      <c r="I1" s="228"/>
      <c r="J1" s="225"/>
      <c r="K1" s="226" t="s">
        <v>1</v>
      </c>
      <c r="L1" s="227" t="s">
        <v>1</v>
      </c>
      <c r="M1" s="229"/>
      <c r="N1" s="225"/>
      <c r="O1" s="230" t="s">
        <v>2</v>
      </c>
      <c r="P1" s="1239" t="s">
        <v>2</v>
      </c>
      <c r="Q1" s="1239"/>
      <c r="R1" s="1240"/>
      <c r="S1" s="1240"/>
      <c r="T1" s="1241"/>
      <c r="U1" s="229" t="s">
        <v>3</v>
      </c>
      <c r="V1" s="225"/>
      <c r="W1" s="230" t="s">
        <v>4</v>
      </c>
      <c r="X1" s="231" t="s">
        <v>4</v>
      </c>
      <c r="Y1" s="231"/>
      <c r="Z1" s="232"/>
      <c r="AA1" s="233"/>
      <c r="AB1" s="225"/>
      <c r="AC1" s="230" t="s">
        <v>5</v>
      </c>
      <c r="AD1" s="234"/>
      <c r="AE1" s="235" t="s">
        <v>5</v>
      </c>
      <c r="AF1" s="231"/>
      <c r="AG1" s="232"/>
      <c r="AH1" s="224"/>
    </row>
    <row r="2" spans="1:34" s="243" customFormat="1" ht="12" customHeight="1">
      <c r="A2" s="237" t="s">
        <v>6</v>
      </c>
      <c r="B2" s="238" t="s">
        <v>7</v>
      </c>
      <c r="C2" s="238"/>
      <c r="D2" s="239"/>
      <c r="E2" s="228" t="s">
        <v>8</v>
      </c>
      <c r="F2" s="240"/>
      <c r="G2" s="239" t="s">
        <v>9</v>
      </c>
      <c r="H2" s="239" t="s">
        <v>9</v>
      </c>
      <c r="I2" s="228"/>
      <c r="J2" s="240"/>
      <c r="K2" s="239" t="s">
        <v>10</v>
      </c>
      <c r="L2" s="239" t="s">
        <v>10</v>
      </c>
      <c r="M2" s="228"/>
      <c r="N2" s="240"/>
      <c r="O2" s="239" t="s">
        <v>3</v>
      </c>
      <c r="P2" s="239"/>
      <c r="Q2" s="228"/>
      <c r="R2" s="240"/>
      <c r="S2" s="239" t="s">
        <v>11</v>
      </c>
      <c r="T2" s="239" t="s">
        <v>11</v>
      </c>
      <c r="U2" s="228"/>
      <c r="V2" s="240"/>
      <c r="W2" s="239" t="s">
        <v>3</v>
      </c>
      <c r="X2" s="239"/>
      <c r="Y2" s="239" t="s">
        <v>12</v>
      </c>
      <c r="Z2" s="239" t="s">
        <v>12</v>
      </c>
      <c r="AA2" s="233"/>
      <c r="AB2" s="240"/>
      <c r="AC2" s="239" t="s">
        <v>3</v>
      </c>
      <c r="AD2" s="240"/>
      <c r="AE2" s="241"/>
      <c r="AF2" s="239" t="s">
        <v>13</v>
      </c>
      <c r="AG2" s="239" t="s">
        <v>13</v>
      </c>
      <c r="AH2" s="242"/>
    </row>
    <row r="3" spans="1:34" s="243" customFormat="1" ht="12" customHeight="1">
      <c r="A3" s="237" t="s">
        <v>14</v>
      </c>
      <c r="B3" s="238" t="s">
        <v>14</v>
      </c>
      <c r="C3" s="238"/>
      <c r="D3" s="239"/>
      <c r="E3" s="233" t="s">
        <v>15</v>
      </c>
      <c r="F3" s="240"/>
      <c r="G3" s="239"/>
      <c r="H3" s="239"/>
      <c r="I3" s="242"/>
      <c r="J3" s="240"/>
      <c r="K3" s="239" t="s">
        <v>16</v>
      </c>
      <c r="L3" s="239" t="s">
        <v>16</v>
      </c>
      <c r="M3" s="228"/>
      <c r="N3" s="240"/>
      <c r="O3" s="239" t="s">
        <v>17</v>
      </c>
      <c r="P3" s="239" t="s">
        <v>17</v>
      </c>
      <c r="Q3" s="242"/>
      <c r="R3" s="240"/>
      <c r="S3" s="239" t="s">
        <v>3</v>
      </c>
      <c r="T3" s="239"/>
      <c r="U3" s="242"/>
      <c r="V3" s="240"/>
      <c r="W3" s="239" t="s">
        <v>18</v>
      </c>
      <c r="X3" s="239" t="s">
        <v>3</v>
      </c>
      <c r="Y3" s="239" t="s">
        <v>3</v>
      </c>
      <c r="Z3" s="239" t="s">
        <v>18</v>
      </c>
      <c r="AA3" s="233"/>
      <c r="AB3" s="240"/>
      <c r="AC3" s="239" t="s">
        <v>19</v>
      </c>
      <c r="AD3" s="240"/>
      <c r="AE3" s="241" t="s">
        <v>3</v>
      </c>
      <c r="AF3" s="239" t="s">
        <v>3</v>
      </c>
      <c r="AG3" s="239" t="s">
        <v>19</v>
      </c>
      <c r="AH3" s="228" t="s">
        <v>3</v>
      </c>
    </row>
    <row r="4" spans="1:34" s="243" customFormat="1" ht="12" customHeight="1">
      <c r="A4" s="244" t="s">
        <v>20</v>
      </c>
      <c r="B4" s="245" t="s">
        <v>20</v>
      </c>
      <c r="C4" s="245">
        <v>35612</v>
      </c>
      <c r="D4" s="246">
        <v>36039</v>
      </c>
      <c r="E4" s="233" t="s">
        <v>22</v>
      </c>
      <c r="F4" s="240"/>
      <c r="G4" s="239" t="s">
        <v>3</v>
      </c>
      <c r="H4" s="239"/>
      <c r="I4" s="242"/>
      <c r="J4" s="240"/>
      <c r="K4" s="239" t="s">
        <v>23</v>
      </c>
      <c r="L4" s="239" t="s">
        <v>23</v>
      </c>
      <c r="M4" s="228"/>
      <c r="N4" s="240"/>
      <c r="O4" s="239" t="s">
        <v>58</v>
      </c>
      <c r="P4" s="239" t="s">
        <v>24</v>
      </c>
      <c r="Q4" s="233"/>
      <c r="R4" s="240"/>
      <c r="S4" s="239" t="s">
        <v>3</v>
      </c>
      <c r="T4" s="239"/>
      <c r="U4" s="242"/>
      <c r="V4" s="240"/>
      <c r="W4" s="239" t="s">
        <v>25</v>
      </c>
      <c r="X4" s="239" t="s">
        <v>25</v>
      </c>
      <c r="Y4" s="239" t="s">
        <v>3</v>
      </c>
      <c r="Z4" s="239"/>
      <c r="AA4" s="233"/>
      <c r="AB4" s="240"/>
      <c r="AC4" s="239" t="s">
        <v>26</v>
      </c>
      <c r="AD4" s="240"/>
      <c r="AE4" s="241" t="s">
        <v>26</v>
      </c>
      <c r="AF4" s="239" t="s">
        <v>3</v>
      </c>
      <c r="AG4" s="239"/>
      <c r="AH4" s="233" t="s">
        <v>27</v>
      </c>
    </row>
    <row r="5" spans="1:34" s="255" customFormat="1" ht="12" customHeight="1" thickBot="1">
      <c r="A5" s="247">
        <v>34881</v>
      </c>
      <c r="B5" s="248">
        <v>34881</v>
      </c>
      <c r="C5" s="248"/>
      <c r="D5" s="249"/>
      <c r="E5" s="250" t="s">
        <v>28</v>
      </c>
      <c r="F5" s="251"/>
      <c r="G5" s="252" t="s">
        <v>29</v>
      </c>
      <c r="H5" s="252" t="s">
        <v>29</v>
      </c>
      <c r="I5" s="250"/>
      <c r="J5" s="251"/>
      <c r="K5" s="252" t="s">
        <v>30</v>
      </c>
      <c r="L5" s="252" t="s">
        <v>30</v>
      </c>
      <c r="M5" s="250"/>
      <c r="N5" s="251"/>
      <c r="O5" s="252" t="s">
        <v>31</v>
      </c>
      <c r="P5" s="252" t="s">
        <v>31</v>
      </c>
      <c r="Q5" s="253"/>
      <c r="R5" s="251"/>
      <c r="S5" s="252" t="s">
        <v>3</v>
      </c>
      <c r="T5" s="252"/>
      <c r="U5" s="250"/>
      <c r="V5" s="251"/>
      <c r="W5" s="252" t="s">
        <v>32</v>
      </c>
      <c r="X5" s="252" t="s">
        <v>32</v>
      </c>
      <c r="Y5" s="252" t="s">
        <v>3</v>
      </c>
      <c r="Z5" s="252"/>
      <c r="AA5" s="250"/>
      <c r="AB5" s="251"/>
      <c r="AC5" s="252" t="s">
        <v>33</v>
      </c>
      <c r="AD5" s="251"/>
      <c r="AE5" s="254" t="s">
        <v>33</v>
      </c>
      <c r="AF5" s="252" t="s">
        <v>3</v>
      </c>
      <c r="AG5" s="252"/>
      <c r="AH5" s="250" t="s">
        <v>7</v>
      </c>
    </row>
    <row r="6" spans="1:34" ht="12" customHeight="1">
      <c r="A6" s="256" t="s">
        <v>34</v>
      </c>
      <c r="B6" s="257">
        <v>2108</v>
      </c>
      <c r="C6" s="258">
        <v>2230</v>
      </c>
      <c r="D6" s="259">
        <f t="shared" ref="D6:D37" si="0">C6*1.03</f>
        <v>2296.9</v>
      </c>
      <c r="E6" s="717">
        <v>1</v>
      </c>
      <c r="F6" s="261">
        <v>2133</v>
      </c>
      <c r="G6" s="261">
        <v>2182</v>
      </c>
      <c r="H6" s="261">
        <f t="shared" ref="H6:H13" si="1">D6</f>
        <v>2296.9</v>
      </c>
      <c r="I6" s="260"/>
      <c r="J6" s="262"/>
      <c r="K6" s="263"/>
      <c r="L6" s="263"/>
      <c r="M6" s="260"/>
      <c r="N6" s="263"/>
      <c r="O6" s="262"/>
      <c r="P6" s="262"/>
      <c r="Q6" s="260"/>
      <c r="R6" s="263"/>
      <c r="S6" s="262"/>
      <c r="T6" s="262"/>
      <c r="U6" s="260"/>
      <c r="V6" s="263"/>
      <c r="W6" s="263"/>
      <c r="X6" s="263"/>
      <c r="Y6" s="263"/>
      <c r="Z6" s="263"/>
      <c r="AA6" s="260"/>
      <c r="AB6" s="263"/>
      <c r="AC6" s="263"/>
      <c r="AD6" s="264">
        <f>12*F6</f>
        <v>25596</v>
      </c>
      <c r="AE6" s="261"/>
      <c r="AF6" s="261"/>
      <c r="AG6" s="261"/>
      <c r="AH6" s="52">
        <f t="shared" ref="AH6:AH13" si="2">12*ROUND(H6,0)</f>
        <v>27564</v>
      </c>
    </row>
    <row r="7" spans="1:34" ht="12" customHeight="1">
      <c r="A7" s="266"/>
      <c r="B7" s="257"/>
      <c r="C7" s="258">
        <v>2278</v>
      </c>
      <c r="D7" s="259">
        <f t="shared" si="0"/>
        <v>2346.34</v>
      </c>
      <c r="E7" s="717">
        <v>2</v>
      </c>
      <c r="F7" s="261">
        <v>2179</v>
      </c>
      <c r="G7" s="261">
        <v>2229</v>
      </c>
      <c r="H7" s="261">
        <f t="shared" si="1"/>
        <v>2346.34</v>
      </c>
      <c r="I7" s="260"/>
      <c r="J7" s="262"/>
      <c r="K7" s="263"/>
      <c r="L7" s="263"/>
      <c r="M7" s="260"/>
      <c r="N7" s="263"/>
      <c r="O7" s="262"/>
      <c r="P7" s="262"/>
      <c r="Q7" s="260"/>
      <c r="R7" s="263"/>
      <c r="S7" s="262"/>
      <c r="T7" s="262"/>
      <c r="U7" s="260"/>
      <c r="V7" s="263"/>
      <c r="W7" s="263"/>
      <c r="X7" s="263"/>
      <c r="Y7" s="263"/>
      <c r="Z7" s="263"/>
      <c r="AA7" s="260"/>
      <c r="AB7" s="263"/>
      <c r="AC7" s="263"/>
      <c r="AD7" s="264">
        <f>12*F7</f>
        <v>26148</v>
      </c>
      <c r="AE7" s="261"/>
      <c r="AF7" s="261"/>
      <c r="AG7" s="261"/>
      <c r="AH7" s="52">
        <f t="shared" si="2"/>
        <v>28152</v>
      </c>
    </row>
    <row r="8" spans="1:34" ht="12" customHeight="1">
      <c r="A8" s="256" t="s">
        <v>35</v>
      </c>
      <c r="B8" s="257">
        <v>2197</v>
      </c>
      <c r="C8" s="258">
        <v>2324</v>
      </c>
      <c r="D8" s="259">
        <f t="shared" si="0"/>
        <v>2393.7200000000003</v>
      </c>
      <c r="E8" s="717">
        <v>3</v>
      </c>
      <c r="F8" s="261">
        <v>2223</v>
      </c>
      <c r="G8" s="261">
        <v>2274</v>
      </c>
      <c r="H8" s="261">
        <f t="shared" si="1"/>
        <v>2393.7200000000003</v>
      </c>
      <c r="I8" s="260"/>
      <c r="J8" s="262"/>
      <c r="K8" s="263"/>
      <c r="L8" s="263"/>
      <c r="M8" s="260"/>
      <c r="N8" s="263"/>
      <c r="O8" s="262"/>
      <c r="P8" s="262"/>
      <c r="Q8" s="260"/>
      <c r="R8" s="263"/>
      <c r="S8" s="262"/>
      <c r="T8" s="262"/>
      <c r="U8" s="260"/>
      <c r="V8" s="263"/>
      <c r="W8" s="263"/>
      <c r="X8" s="263"/>
      <c r="Y8" s="263"/>
      <c r="Z8" s="263"/>
      <c r="AA8" s="260"/>
      <c r="AB8" s="263"/>
      <c r="AC8" s="263"/>
      <c r="AD8" s="264">
        <f>12*F8</f>
        <v>26676</v>
      </c>
      <c r="AE8" s="261"/>
      <c r="AF8" s="261"/>
      <c r="AG8" s="261"/>
      <c r="AH8" s="52">
        <f t="shared" si="2"/>
        <v>28728</v>
      </c>
    </row>
    <row r="9" spans="1:34" ht="12" customHeight="1">
      <c r="A9" s="266"/>
      <c r="B9" s="257"/>
      <c r="C9" s="258">
        <v>2375</v>
      </c>
      <c r="D9" s="259">
        <f t="shared" si="0"/>
        <v>2446.25</v>
      </c>
      <c r="E9" s="717">
        <v>4</v>
      </c>
      <c r="F9" s="261">
        <v>2272</v>
      </c>
      <c r="G9" s="261">
        <v>2324</v>
      </c>
      <c r="H9" s="261">
        <f t="shared" si="1"/>
        <v>2446.25</v>
      </c>
      <c r="I9" s="260"/>
      <c r="J9" s="262"/>
      <c r="K9" s="263"/>
      <c r="L9" s="263"/>
      <c r="M9" s="260"/>
      <c r="N9" s="263"/>
      <c r="O9" s="262"/>
      <c r="P9" s="262"/>
      <c r="Q9" s="260"/>
      <c r="R9" s="263"/>
      <c r="S9" s="262"/>
      <c r="T9" s="262"/>
      <c r="U9" s="260"/>
      <c r="V9" s="263"/>
      <c r="W9" s="263"/>
      <c r="X9" s="263"/>
      <c r="Y9" s="263"/>
      <c r="Z9" s="263"/>
      <c r="AA9" s="260"/>
      <c r="AB9" s="263"/>
      <c r="AC9" s="263"/>
      <c r="AD9" s="264">
        <f>12*F9</f>
        <v>27264</v>
      </c>
      <c r="AE9" s="261"/>
      <c r="AF9" s="261"/>
      <c r="AG9" s="261"/>
      <c r="AH9" s="52">
        <f t="shared" si="2"/>
        <v>29352</v>
      </c>
    </row>
    <row r="10" spans="1:34" ht="12" customHeight="1">
      <c r="A10" s="256" t="s">
        <v>36</v>
      </c>
      <c r="B10" s="257">
        <v>2292</v>
      </c>
      <c r="C10" s="258">
        <v>2426</v>
      </c>
      <c r="D10" s="259">
        <f t="shared" si="0"/>
        <v>2498.7800000000002</v>
      </c>
      <c r="E10" s="717">
        <v>5</v>
      </c>
      <c r="F10" s="261">
        <v>2320</v>
      </c>
      <c r="G10" s="261">
        <v>2374</v>
      </c>
      <c r="H10" s="261">
        <f t="shared" si="1"/>
        <v>2498.7800000000002</v>
      </c>
      <c r="I10" s="260"/>
      <c r="J10" s="262"/>
      <c r="K10" s="263"/>
      <c r="L10" s="263"/>
      <c r="M10" s="260"/>
      <c r="N10" s="263"/>
      <c r="O10" s="262"/>
      <c r="P10" s="262"/>
      <c r="Q10" s="260"/>
      <c r="R10" s="263"/>
      <c r="S10" s="262"/>
      <c r="T10" s="267" t="s">
        <v>3</v>
      </c>
      <c r="U10" s="260"/>
      <c r="V10" s="263"/>
      <c r="W10" s="263"/>
      <c r="X10" s="263"/>
      <c r="Y10" s="263"/>
      <c r="Z10" s="263"/>
      <c r="AA10" s="260"/>
      <c r="AB10" s="263"/>
      <c r="AC10" s="263"/>
      <c r="AD10" s="264">
        <f>12*F10</f>
        <v>27840</v>
      </c>
      <c r="AE10" s="261"/>
      <c r="AF10" s="261"/>
      <c r="AG10" s="261"/>
      <c r="AH10" s="52">
        <f t="shared" si="2"/>
        <v>29988</v>
      </c>
    </row>
    <row r="11" spans="1:34" ht="12" customHeight="1">
      <c r="A11" s="266"/>
      <c r="B11" s="257"/>
      <c r="C11" s="258">
        <v>2478</v>
      </c>
      <c r="D11" s="259">
        <f t="shared" si="0"/>
        <v>2552.34</v>
      </c>
      <c r="E11" s="718">
        <v>6</v>
      </c>
      <c r="F11" s="269"/>
      <c r="G11" s="270">
        <v>2424</v>
      </c>
      <c r="H11" s="270">
        <f t="shared" si="1"/>
        <v>2552.34</v>
      </c>
      <c r="I11" s="260"/>
      <c r="J11" s="262"/>
      <c r="K11" s="263"/>
      <c r="L11" s="263"/>
      <c r="M11" s="260"/>
      <c r="N11" s="263"/>
      <c r="O11" s="262"/>
      <c r="P11" s="262"/>
      <c r="Q11" s="260"/>
      <c r="R11" s="263"/>
      <c r="S11" s="262"/>
      <c r="T11" s="262"/>
      <c r="U11" s="260"/>
      <c r="V11" s="263"/>
      <c r="W11" s="263"/>
      <c r="X11" s="263"/>
      <c r="Y11" s="263"/>
      <c r="Z11" s="263"/>
      <c r="AA11" s="260"/>
      <c r="AB11" s="263"/>
      <c r="AC11" s="263"/>
      <c r="AD11" s="262"/>
      <c r="AE11" s="263"/>
      <c r="AF11" s="263"/>
      <c r="AG11" s="263"/>
      <c r="AH11" s="52">
        <f t="shared" si="2"/>
        <v>30624</v>
      </c>
    </row>
    <row r="12" spans="1:34" ht="12" customHeight="1">
      <c r="A12" s="266"/>
      <c r="B12" s="257"/>
      <c r="C12" s="258">
        <v>2530</v>
      </c>
      <c r="D12" s="259">
        <f t="shared" si="0"/>
        <v>2605.9</v>
      </c>
      <c r="E12" s="718">
        <v>7</v>
      </c>
      <c r="F12" s="269"/>
      <c r="G12" s="270">
        <v>2475</v>
      </c>
      <c r="H12" s="270">
        <f t="shared" si="1"/>
        <v>2605.9</v>
      </c>
      <c r="I12" s="260"/>
      <c r="J12" s="262"/>
      <c r="K12" s="263"/>
      <c r="L12" s="263"/>
      <c r="M12" s="260"/>
      <c r="N12" s="263"/>
      <c r="O12" s="262"/>
      <c r="P12" s="262"/>
      <c r="Q12" s="260"/>
      <c r="R12" s="263"/>
      <c r="S12" s="262"/>
      <c r="T12" s="262"/>
      <c r="U12" s="260"/>
      <c r="V12" s="263"/>
      <c r="W12" s="263"/>
      <c r="X12" s="263"/>
      <c r="Y12" s="263"/>
      <c r="Z12" s="263"/>
      <c r="AA12" s="260"/>
      <c r="AB12" s="263"/>
      <c r="AC12" s="263"/>
      <c r="AD12" s="262"/>
      <c r="AE12" s="263"/>
      <c r="AF12" s="263"/>
      <c r="AG12" s="263"/>
      <c r="AH12" s="52">
        <f t="shared" si="2"/>
        <v>31272</v>
      </c>
    </row>
    <row r="13" spans="1:34" ht="12" customHeight="1">
      <c r="A13" s="266"/>
      <c r="B13" s="257"/>
      <c r="C13" s="258">
        <v>2585</v>
      </c>
      <c r="D13" s="259">
        <f t="shared" si="0"/>
        <v>2662.55</v>
      </c>
      <c r="E13" s="718">
        <v>8</v>
      </c>
      <c r="F13" s="269"/>
      <c r="G13" s="270">
        <v>2529</v>
      </c>
      <c r="H13" s="270">
        <f t="shared" si="1"/>
        <v>2662.55</v>
      </c>
      <c r="I13" s="260"/>
      <c r="J13" s="262"/>
      <c r="K13" s="263"/>
      <c r="L13" s="263"/>
      <c r="M13" s="260"/>
      <c r="N13" s="263"/>
      <c r="O13" s="262"/>
      <c r="P13" s="262"/>
      <c r="Q13" s="260"/>
      <c r="R13" s="263"/>
      <c r="S13" s="262"/>
      <c r="T13" s="262"/>
      <c r="U13" s="260"/>
      <c r="V13" s="263"/>
      <c r="W13" s="263"/>
      <c r="X13" s="263"/>
      <c r="Y13" s="263"/>
      <c r="Z13" s="263"/>
      <c r="AA13" s="260"/>
      <c r="AB13" s="263"/>
      <c r="AC13" s="263"/>
      <c r="AD13" s="262"/>
      <c r="AE13" s="263"/>
      <c r="AF13" s="263"/>
      <c r="AG13" s="263"/>
      <c r="AH13" s="52">
        <f t="shared" si="2"/>
        <v>31956</v>
      </c>
    </row>
    <row r="14" spans="1:34" ht="12" customHeight="1">
      <c r="A14" s="256" t="s">
        <v>37</v>
      </c>
      <c r="B14" s="257">
        <v>2495</v>
      </c>
      <c r="C14" s="258">
        <v>2640</v>
      </c>
      <c r="D14" s="259">
        <f t="shared" si="0"/>
        <v>2719.2000000000003</v>
      </c>
      <c r="E14" s="717"/>
      <c r="F14" s="263"/>
      <c r="G14" s="262"/>
      <c r="H14" s="262"/>
      <c r="I14" s="260">
        <v>1</v>
      </c>
      <c r="J14" s="271">
        <v>2525</v>
      </c>
      <c r="K14" s="169">
        <v>2583</v>
      </c>
      <c r="L14" s="169">
        <f t="shared" ref="L14:L27" si="3">D14</f>
        <v>2719.2000000000003</v>
      </c>
      <c r="M14" s="260"/>
      <c r="N14" s="263"/>
      <c r="O14" s="262"/>
      <c r="P14" s="262"/>
      <c r="Q14" s="260"/>
      <c r="R14" s="263"/>
      <c r="S14" s="262"/>
      <c r="T14" s="262"/>
      <c r="U14" s="260"/>
      <c r="V14" s="263"/>
      <c r="W14" s="263"/>
      <c r="X14" s="263"/>
      <c r="Y14" s="263"/>
      <c r="Z14" s="263"/>
      <c r="AA14" s="260"/>
      <c r="AB14" s="263"/>
      <c r="AC14" s="263"/>
      <c r="AD14" s="264">
        <f t="shared" ref="AD14:AD22" si="4">12*J14</f>
        <v>30300</v>
      </c>
      <c r="AE14" s="261"/>
      <c r="AF14" s="261"/>
      <c r="AG14" s="261"/>
      <c r="AH14" s="52">
        <f t="shared" ref="AH14:AH27" si="5">12*ROUND(L14,0)</f>
        <v>32628</v>
      </c>
    </row>
    <row r="15" spans="1:34" ht="12" customHeight="1">
      <c r="A15" s="266"/>
      <c r="B15" s="257"/>
      <c r="C15" s="258">
        <v>2699</v>
      </c>
      <c r="D15" s="259">
        <f t="shared" si="0"/>
        <v>2779.9700000000003</v>
      </c>
      <c r="E15" s="717"/>
      <c r="F15" s="263"/>
      <c r="G15" s="262"/>
      <c r="H15" s="262"/>
      <c r="I15" s="260">
        <v>2</v>
      </c>
      <c r="J15" s="271">
        <v>2581</v>
      </c>
      <c r="K15" s="169">
        <v>2641</v>
      </c>
      <c r="L15" s="169">
        <f t="shared" si="3"/>
        <v>2779.9700000000003</v>
      </c>
      <c r="M15" s="260"/>
      <c r="N15" s="263"/>
      <c r="O15" s="262"/>
      <c r="P15" s="262"/>
      <c r="Q15" s="260"/>
      <c r="R15" s="263"/>
      <c r="S15" s="262"/>
      <c r="T15" s="262"/>
      <c r="U15" s="260"/>
      <c r="V15" s="263"/>
      <c r="W15" s="263"/>
      <c r="X15" s="263"/>
      <c r="Y15" s="263"/>
      <c r="Z15" s="263"/>
      <c r="AA15" s="260"/>
      <c r="AB15" s="263"/>
      <c r="AC15" s="263"/>
      <c r="AD15" s="264">
        <f t="shared" si="4"/>
        <v>30972</v>
      </c>
      <c r="AE15" s="261"/>
      <c r="AF15" s="261"/>
      <c r="AG15" s="261"/>
      <c r="AH15" s="52">
        <f t="shared" si="5"/>
        <v>33360</v>
      </c>
    </row>
    <row r="16" spans="1:34" ht="12" customHeight="1">
      <c r="A16" s="256" t="s">
        <v>38</v>
      </c>
      <c r="B16" s="257">
        <v>2605</v>
      </c>
      <c r="C16" s="258">
        <v>2757</v>
      </c>
      <c r="D16" s="259">
        <f t="shared" si="0"/>
        <v>2839.71</v>
      </c>
      <c r="E16" s="717"/>
      <c r="F16" s="263"/>
      <c r="G16" s="262"/>
      <c r="H16" s="262"/>
      <c r="I16" s="260">
        <v>3</v>
      </c>
      <c r="J16" s="271">
        <v>2636</v>
      </c>
      <c r="K16" s="169">
        <v>2697</v>
      </c>
      <c r="L16" s="169">
        <f t="shared" si="3"/>
        <v>2839.71</v>
      </c>
      <c r="M16" s="260"/>
      <c r="N16" s="263"/>
      <c r="O16" s="262"/>
      <c r="P16" s="262"/>
      <c r="Q16" s="260"/>
      <c r="R16" s="263"/>
      <c r="S16" s="262"/>
      <c r="T16" s="262"/>
      <c r="U16" s="260"/>
      <c r="V16" s="263"/>
      <c r="W16" s="263"/>
      <c r="X16" s="263"/>
      <c r="Y16" s="263"/>
      <c r="Z16" s="263"/>
      <c r="AA16" s="260"/>
      <c r="AB16" s="263"/>
      <c r="AC16" s="263"/>
      <c r="AD16" s="264">
        <f t="shared" si="4"/>
        <v>31632</v>
      </c>
      <c r="AE16" s="261"/>
      <c r="AF16" s="261"/>
      <c r="AG16" s="261"/>
      <c r="AH16" s="52">
        <f t="shared" si="5"/>
        <v>34080</v>
      </c>
    </row>
    <row r="17" spans="1:34" ht="12" customHeight="1" thickBot="1">
      <c r="A17" s="266"/>
      <c r="B17" s="257"/>
      <c r="C17" s="258">
        <v>2821</v>
      </c>
      <c r="D17" s="259">
        <f t="shared" si="0"/>
        <v>2905.63</v>
      </c>
      <c r="E17" s="717"/>
      <c r="F17" s="263"/>
      <c r="G17" s="262"/>
      <c r="H17" s="262"/>
      <c r="I17" s="260">
        <v>4</v>
      </c>
      <c r="J17" s="271">
        <v>2698</v>
      </c>
      <c r="K17" s="169">
        <v>2760</v>
      </c>
      <c r="L17" s="169">
        <f t="shared" si="3"/>
        <v>2905.63</v>
      </c>
      <c r="M17" s="260"/>
      <c r="N17" s="263"/>
      <c r="O17" s="262"/>
      <c r="P17" s="262"/>
      <c r="Q17" s="260"/>
      <c r="R17" s="263"/>
      <c r="S17" s="262"/>
      <c r="T17" s="262"/>
      <c r="U17" s="260"/>
      <c r="V17" s="263"/>
      <c r="W17" s="263"/>
      <c r="X17" s="263"/>
      <c r="Y17" s="263"/>
      <c r="Z17" s="263"/>
      <c r="AA17" s="260"/>
      <c r="AB17" s="263"/>
      <c r="AC17" s="263"/>
      <c r="AD17" s="264">
        <f t="shared" si="4"/>
        <v>32376</v>
      </c>
      <c r="AE17" s="261"/>
      <c r="AF17" s="261"/>
      <c r="AG17" s="261"/>
      <c r="AH17" s="52">
        <f t="shared" si="5"/>
        <v>34872</v>
      </c>
    </row>
    <row r="18" spans="1:34" ht="12" customHeight="1">
      <c r="A18" s="256" t="s">
        <v>39</v>
      </c>
      <c r="B18" s="257">
        <v>2726</v>
      </c>
      <c r="C18" s="258">
        <v>2885</v>
      </c>
      <c r="D18" s="259">
        <f t="shared" si="0"/>
        <v>2971.55</v>
      </c>
      <c r="E18" s="717"/>
      <c r="F18" s="263"/>
      <c r="G18" s="262"/>
      <c r="H18" s="262"/>
      <c r="I18" s="260">
        <v>5</v>
      </c>
      <c r="J18" s="271">
        <v>2759</v>
      </c>
      <c r="K18" s="169">
        <v>2823</v>
      </c>
      <c r="L18" s="170">
        <f t="shared" si="3"/>
        <v>2971.55</v>
      </c>
      <c r="M18" s="272">
        <v>1</v>
      </c>
      <c r="N18" s="273">
        <v>2759</v>
      </c>
      <c r="O18" s="273">
        <v>2823</v>
      </c>
      <c r="P18" s="274">
        <f t="shared" ref="P18:P49" si="6">D18</f>
        <v>2971.55</v>
      </c>
      <c r="Q18" s="262"/>
      <c r="R18" s="263"/>
      <c r="S18" s="262"/>
      <c r="T18" s="262"/>
      <c r="U18" s="260"/>
      <c r="V18" s="263"/>
      <c r="W18" s="263"/>
      <c r="X18" s="263"/>
      <c r="Y18" s="263"/>
      <c r="Z18" s="263"/>
      <c r="AA18" s="260"/>
      <c r="AB18" s="263"/>
      <c r="AC18" s="263"/>
      <c r="AD18" s="264">
        <f t="shared" si="4"/>
        <v>33108</v>
      </c>
      <c r="AE18" s="261"/>
      <c r="AF18" s="261"/>
      <c r="AG18" s="261"/>
      <c r="AH18" s="52">
        <f t="shared" si="5"/>
        <v>35664</v>
      </c>
    </row>
    <row r="19" spans="1:34" ht="12" customHeight="1">
      <c r="A19" s="266"/>
      <c r="B19" s="257"/>
      <c r="C19" s="258">
        <v>2952</v>
      </c>
      <c r="D19" s="259">
        <f t="shared" si="0"/>
        <v>3040.56</v>
      </c>
      <c r="E19" s="717"/>
      <c r="F19" s="263"/>
      <c r="G19" s="262"/>
      <c r="H19" s="262"/>
      <c r="I19" s="260">
        <v>6</v>
      </c>
      <c r="J19" s="271">
        <v>2823</v>
      </c>
      <c r="K19" s="169">
        <v>2888</v>
      </c>
      <c r="L19" s="170">
        <f t="shared" si="3"/>
        <v>3040.56</v>
      </c>
      <c r="M19" s="275">
        <v>2</v>
      </c>
      <c r="N19" s="276">
        <v>2823</v>
      </c>
      <c r="O19" s="276">
        <v>2888</v>
      </c>
      <c r="P19" s="277">
        <f t="shared" si="6"/>
        <v>3040.56</v>
      </c>
      <c r="Q19" s="262"/>
      <c r="R19" s="263"/>
      <c r="S19" s="262"/>
      <c r="T19" s="262"/>
      <c r="U19" s="260"/>
      <c r="V19" s="263"/>
      <c r="W19" s="263"/>
      <c r="X19" s="263"/>
      <c r="Y19" s="263"/>
      <c r="Z19" s="263"/>
      <c r="AA19" s="260"/>
      <c r="AB19" s="263"/>
      <c r="AC19" s="263"/>
      <c r="AD19" s="264">
        <f t="shared" si="4"/>
        <v>33876</v>
      </c>
      <c r="AE19" s="261"/>
      <c r="AF19" s="261"/>
      <c r="AG19" s="261"/>
      <c r="AH19" s="52">
        <f t="shared" si="5"/>
        <v>36492</v>
      </c>
    </row>
    <row r="20" spans="1:34" ht="12" customHeight="1">
      <c r="A20" s="256" t="s">
        <v>40</v>
      </c>
      <c r="B20" s="257">
        <v>2853</v>
      </c>
      <c r="C20" s="258">
        <v>3019</v>
      </c>
      <c r="D20" s="259">
        <f t="shared" si="0"/>
        <v>3109.57</v>
      </c>
      <c r="E20" s="717"/>
      <c r="F20" s="263"/>
      <c r="G20" s="262"/>
      <c r="H20" s="262"/>
      <c r="I20" s="260">
        <v>7</v>
      </c>
      <c r="J20" s="271">
        <v>2887</v>
      </c>
      <c r="K20" s="169">
        <v>2954</v>
      </c>
      <c r="L20" s="170">
        <f t="shared" si="3"/>
        <v>3109.57</v>
      </c>
      <c r="M20" s="275">
        <v>3</v>
      </c>
      <c r="N20" s="276">
        <v>2887</v>
      </c>
      <c r="O20" s="276">
        <v>2954</v>
      </c>
      <c r="P20" s="277">
        <f t="shared" si="6"/>
        <v>3109.57</v>
      </c>
      <c r="Q20" s="262"/>
      <c r="R20" s="263"/>
      <c r="S20" s="262"/>
      <c r="T20" s="262"/>
      <c r="U20" s="260"/>
      <c r="V20" s="263"/>
      <c r="W20" s="263"/>
      <c r="X20" s="263"/>
      <c r="Y20" s="263"/>
      <c r="Z20" s="263"/>
      <c r="AA20" s="260"/>
      <c r="AB20" s="263"/>
      <c r="AC20" s="263"/>
      <c r="AD20" s="264">
        <f t="shared" si="4"/>
        <v>34644</v>
      </c>
      <c r="AE20" s="261"/>
      <c r="AF20" s="261"/>
      <c r="AG20" s="261"/>
      <c r="AH20" s="52">
        <f t="shared" si="5"/>
        <v>37320</v>
      </c>
    </row>
    <row r="21" spans="1:34" ht="12" customHeight="1" thickBot="1">
      <c r="A21" s="266"/>
      <c r="B21" s="257"/>
      <c r="C21" s="258">
        <v>3091</v>
      </c>
      <c r="D21" s="259">
        <f t="shared" si="0"/>
        <v>3183.73</v>
      </c>
      <c r="E21" s="717"/>
      <c r="F21" s="263"/>
      <c r="G21" s="262"/>
      <c r="H21" s="262"/>
      <c r="I21" s="260">
        <v>8</v>
      </c>
      <c r="J21" s="271">
        <v>2956</v>
      </c>
      <c r="K21" s="169">
        <v>3024</v>
      </c>
      <c r="L21" s="170">
        <f t="shared" si="3"/>
        <v>3183.73</v>
      </c>
      <c r="M21" s="278">
        <v>4</v>
      </c>
      <c r="N21" s="279">
        <v>2956</v>
      </c>
      <c r="O21" s="279">
        <v>3024</v>
      </c>
      <c r="P21" s="280">
        <f t="shared" si="6"/>
        <v>3183.73</v>
      </c>
      <c r="Q21" s="262"/>
      <c r="R21" s="263"/>
      <c r="S21" s="262"/>
      <c r="T21" s="262"/>
      <c r="U21" s="260"/>
      <c r="V21" s="263"/>
      <c r="W21" s="263"/>
      <c r="X21" s="263"/>
      <c r="Y21" s="263"/>
      <c r="Z21" s="263"/>
      <c r="AA21" s="260"/>
      <c r="AB21" s="263"/>
      <c r="AC21" s="263"/>
      <c r="AD21" s="264">
        <f t="shared" si="4"/>
        <v>35472</v>
      </c>
      <c r="AE21" s="261"/>
      <c r="AF21" s="261"/>
      <c r="AG21" s="261"/>
      <c r="AH21" s="52">
        <f t="shared" si="5"/>
        <v>38208</v>
      </c>
    </row>
    <row r="22" spans="1:34" ht="12" customHeight="1">
      <c r="A22" s="256" t="s">
        <v>41</v>
      </c>
      <c r="B22" s="257">
        <v>2989</v>
      </c>
      <c r="C22" s="258">
        <v>3163</v>
      </c>
      <c r="D22" s="259">
        <f t="shared" si="0"/>
        <v>3257.89</v>
      </c>
      <c r="E22" s="717"/>
      <c r="F22" s="263"/>
      <c r="G22" s="262"/>
      <c r="H22" s="262"/>
      <c r="I22" s="260">
        <v>9</v>
      </c>
      <c r="J22" s="271">
        <v>3025</v>
      </c>
      <c r="K22" s="169">
        <v>3095</v>
      </c>
      <c r="L22" s="169">
        <f t="shared" si="3"/>
        <v>3257.89</v>
      </c>
      <c r="M22" s="260">
        <v>5</v>
      </c>
      <c r="N22" s="261">
        <v>3025</v>
      </c>
      <c r="O22" s="261">
        <v>3095</v>
      </c>
      <c r="P22" s="281">
        <f t="shared" si="6"/>
        <v>3257.89</v>
      </c>
      <c r="Q22" s="282">
        <v>1</v>
      </c>
      <c r="R22" s="261">
        <v>3025</v>
      </c>
      <c r="S22" s="261">
        <v>3095</v>
      </c>
      <c r="T22" s="261">
        <f t="shared" ref="T22:T49" si="7">D22</f>
        <v>3257.89</v>
      </c>
      <c r="U22" s="260"/>
      <c r="V22" s="263"/>
      <c r="W22" s="263"/>
      <c r="X22" s="263"/>
      <c r="Y22" s="263"/>
      <c r="Z22" s="263"/>
      <c r="AA22" s="260"/>
      <c r="AB22" s="263"/>
      <c r="AC22" s="263"/>
      <c r="AD22" s="264">
        <f t="shared" si="4"/>
        <v>36300</v>
      </c>
      <c r="AE22" s="261"/>
      <c r="AF22" s="261"/>
      <c r="AG22" s="261"/>
      <c r="AH22" s="52">
        <f t="shared" si="5"/>
        <v>39096</v>
      </c>
    </row>
    <row r="23" spans="1:34" ht="12" customHeight="1">
      <c r="A23" s="266"/>
      <c r="B23" s="257"/>
      <c r="C23" s="258">
        <v>3239</v>
      </c>
      <c r="D23" s="259">
        <f t="shared" si="0"/>
        <v>3336.17</v>
      </c>
      <c r="E23" s="717"/>
      <c r="F23" s="263"/>
      <c r="G23" s="262"/>
      <c r="H23" s="262"/>
      <c r="I23" s="268">
        <v>10</v>
      </c>
      <c r="J23" s="283"/>
      <c r="K23" s="270">
        <v>3169</v>
      </c>
      <c r="L23" s="284">
        <f t="shared" si="3"/>
        <v>3336.17</v>
      </c>
      <c r="M23" s="260">
        <v>6</v>
      </c>
      <c r="N23" s="261">
        <v>3097</v>
      </c>
      <c r="O23" s="261">
        <v>3169</v>
      </c>
      <c r="P23" s="281">
        <f t="shared" si="6"/>
        <v>3336.17</v>
      </c>
      <c r="Q23" s="260">
        <v>2</v>
      </c>
      <c r="R23" s="261">
        <v>3097</v>
      </c>
      <c r="S23" s="261">
        <v>3169</v>
      </c>
      <c r="T23" s="261">
        <f t="shared" si="7"/>
        <v>3336.17</v>
      </c>
      <c r="U23" s="260"/>
      <c r="V23" s="263"/>
      <c r="W23" s="263"/>
      <c r="X23" s="263"/>
      <c r="Y23" s="263"/>
      <c r="Z23" s="263"/>
      <c r="AA23" s="260"/>
      <c r="AB23" s="263"/>
      <c r="AC23" s="263"/>
      <c r="AD23" s="264">
        <f t="shared" ref="AD23:AD45" si="8">12*R23</f>
        <v>37164</v>
      </c>
      <c r="AE23" s="261"/>
      <c r="AF23" s="261"/>
      <c r="AG23" s="261"/>
      <c r="AH23" s="52">
        <f t="shared" si="5"/>
        <v>40032</v>
      </c>
    </row>
    <row r="24" spans="1:34" ht="12" customHeight="1">
      <c r="A24" s="256" t="s">
        <v>42</v>
      </c>
      <c r="B24" s="257">
        <v>3130</v>
      </c>
      <c r="C24" s="258">
        <v>3313</v>
      </c>
      <c r="D24" s="259">
        <f t="shared" si="0"/>
        <v>3412.39</v>
      </c>
      <c r="E24" s="717"/>
      <c r="F24" s="263"/>
      <c r="G24" s="262"/>
      <c r="H24" s="262"/>
      <c r="I24" s="268">
        <v>11</v>
      </c>
      <c r="J24" s="283"/>
      <c r="K24" s="270">
        <v>3241</v>
      </c>
      <c r="L24" s="284">
        <f t="shared" si="3"/>
        <v>3412.39</v>
      </c>
      <c r="M24" s="260">
        <v>7</v>
      </c>
      <c r="N24" s="261">
        <v>3168</v>
      </c>
      <c r="O24" s="261">
        <v>3241</v>
      </c>
      <c r="P24" s="281">
        <f t="shared" si="6"/>
        <v>3412.39</v>
      </c>
      <c r="Q24" s="260">
        <v>3</v>
      </c>
      <c r="R24" s="261">
        <v>3168</v>
      </c>
      <c r="S24" s="261">
        <v>3241</v>
      </c>
      <c r="T24" s="261">
        <f t="shared" si="7"/>
        <v>3412.39</v>
      </c>
      <c r="U24" s="260"/>
      <c r="V24" s="263"/>
      <c r="W24" s="263"/>
      <c r="X24" s="263"/>
      <c r="Y24" s="263"/>
      <c r="Z24" s="263"/>
      <c r="AA24" s="260"/>
      <c r="AB24" s="263"/>
      <c r="AC24" s="263"/>
      <c r="AD24" s="264">
        <f t="shared" si="8"/>
        <v>38016</v>
      </c>
      <c r="AE24" s="261"/>
      <c r="AF24" s="261"/>
      <c r="AG24" s="261"/>
      <c r="AH24" s="52">
        <f t="shared" si="5"/>
        <v>40944</v>
      </c>
    </row>
    <row r="25" spans="1:34" ht="12" customHeight="1">
      <c r="A25" s="266"/>
      <c r="B25" s="257"/>
      <c r="C25" s="258">
        <v>3391</v>
      </c>
      <c r="D25" s="259">
        <f t="shared" si="0"/>
        <v>3492.73</v>
      </c>
      <c r="E25" s="717"/>
      <c r="F25" s="263"/>
      <c r="G25" s="262"/>
      <c r="H25" s="262"/>
      <c r="I25" s="268">
        <v>12</v>
      </c>
      <c r="J25" s="283"/>
      <c r="K25" s="270">
        <v>3318</v>
      </c>
      <c r="L25" s="284">
        <f t="shared" si="3"/>
        <v>3492.73</v>
      </c>
      <c r="M25" s="260">
        <v>8</v>
      </c>
      <c r="N25" s="261">
        <v>3243</v>
      </c>
      <c r="O25" s="261">
        <v>3318</v>
      </c>
      <c r="P25" s="281">
        <f t="shared" si="6"/>
        <v>3492.73</v>
      </c>
      <c r="Q25" s="260">
        <v>4</v>
      </c>
      <c r="R25" s="261">
        <v>3243</v>
      </c>
      <c r="S25" s="261">
        <v>3318</v>
      </c>
      <c r="T25" s="261">
        <f t="shared" si="7"/>
        <v>3492.73</v>
      </c>
      <c r="U25" s="260"/>
      <c r="V25" s="263"/>
      <c r="W25" s="263"/>
      <c r="X25" s="263"/>
      <c r="Y25" s="263"/>
      <c r="Z25" s="263"/>
      <c r="AA25" s="260"/>
      <c r="AB25" s="263"/>
      <c r="AC25" s="263"/>
      <c r="AD25" s="264">
        <f t="shared" si="8"/>
        <v>38916</v>
      </c>
      <c r="AE25" s="261"/>
      <c r="AF25" s="261"/>
      <c r="AG25" s="261"/>
      <c r="AH25" s="52">
        <f t="shared" si="5"/>
        <v>41916</v>
      </c>
    </row>
    <row r="26" spans="1:34" ht="12" customHeight="1">
      <c r="A26" s="256" t="s">
        <v>43</v>
      </c>
      <c r="B26" s="257">
        <v>3280</v>
      </c>
      <c r="C26" s="258">
        <v>3471</v>
      </c>
      <c r="D26" s="259">
        <f t="shared" si="0"/>
        <v>3575.13</v>
      </c>
      <c r="E26" s="717"/>
      <c r="F26" s="263"/>
      <c r="G26" s="262"/>
      <c r="H26" s="262"/>
      <c r="I26" s="268">
        <v>13</v>
      </c>
      <c r="J26" s="283"/>
      <c r="K26" s="270">
        <v>3396</v>
      </c>
      <c r="L26" s="284">
        <f t="shared" si="3"/>
        <v>3575.13</v>
      </c>
      <c r="M26" s="260">
        <v>9</v>
      </c>
      <c r="N26" s="261">
        <v>3319</v>
      </c>
      <c r="O26" s="261">
        <v>3396</v>
      </c>
      <c r="P26" s="281">
        <f t="shared" si="6"/>
        <v>3575.13</v>
      </c>
      <c r="Q26" s="260">
        <v>5</v>
      </c>
      <c r="R26" s="261">
        <v>3319</v>
      </c>
      <c r="S26" s="261">
        <v>3396</v>
      </c>
      <c r="T26" s="261">
        <f t="shared" si="7"/>
        <v>3575.13</v>
      </c>
      <c r="U26" s="260"/>
      <c r="V26" s="263"/>
      <c r="W26" s="263"/>
      <c r="X26" s="263"/>
      <c r="Y26" s="263"/>
      <c r="Z26" s="263"/>
      <c r="AA26" s="260"/>
      <c r="AB26" s="263"/>
      <c r="AC26" s="263"/>
      <c r="AD26" s="264">
        <f t="shared" si="8"/>
        <v>39828</v>
      </c>
      <c r="AE26" s="261"/>
      <c r="AF26" s="261"/>
      <c r="AG26" s="261"/>
      <c r="AH26" s="52">
        <f t="shared" si="5"/>
        <v>42900</v>
      </c>
    </row>
    <row r="27" spans="1:34" ht="12" customHeight="1">
      <c r="A27" s="266"/>
      <c r="B27" s="257"/>
      <c r="C27" s="258">
        <v>3551</v>
      </c>
      <c r="D27" s="259">
        <f t="shared" si="0"/>
        <v>3657.53</v>
      </c>
      <c r="E27" s="717"/>
      <c r="F27" s="263"/>
      <c r="G27" s="262"/>
      <c r="H27" s="262"/>
      <c r="I27" s="268">
        <v>14</v>
      </c>
      <c r="J27" s="283"/>
      <c r="K27" s="270">
        <v>3474</v>
      </c>
      <c r="L27" s="284">
        <f t="shared" si="3"/>
        <v>3657.53</v>
      </c>
      <c r="M27" s="260">
        <v>10</v>
      </c>
      <c r="N27" s="261">
        <v>3396</v>
      </c>
      <c r="O27" s="261">
        <v>3474</v>
      </c>
      <c r="P27" s="281">
        <f t="shared" si="6"/>
        <v>3657.53</v>
      </c>
      <c r="Q27" s="260">
        <v>6</v>
      </c>
      <c r="R27" s="261">
        <v>3396</v>
      </c>
      <c r="S27" s="261">
        <v>3474</v>
      </c>
      <c r="T27" s="261">
        <f t="shared" si="7"/>
        <v>3657.53</v>
      </c>
      <c r="U27" s="260"/>
      <c r="V27" s="263"/>
      <c r="W27" s="263"/>
      <c r="X27" s="263"/>
      <c r="Y27" s="263"/>
      <c r="Z27" s="263"/>
      <c r="AA27" s="260"/>
      <c r="AB27" s="263"/>
      <c r="AC27" s="263"/>
      <c r="AD27" s="264">
        <f t="shared" si="8"/>
        <v>40752</v>
      </c>
      <c r="AE27" s="261"/>
      <c r="AF27" s="261"/>
      <c r="AG27" s="261"/>
      <c r="AH27" s="52">
        <f t="shared" si="5"/>
        <v>43896</v>
      </c>
    </row>
    <row r="28" spans="1:34" ht="12" customHeight="1">
      <c r="A28" s="256" t="s">
        <v>44</v>
      </c>
      <c r="B28" s="257">
        <v>3432</v>
      </c>
      <c r="C28" s="258">
        <v>3632</v>
      </c>
      <c r="D28" s="259">
        <f t="shared" si="0"/>
        <v>3740.96</v>
      </c>
      <c r="E28" s="717"/>
      <c r="F28" s="263"/>
      <c r="G28" s="262"/>
      <c r="H28" s="262"/>
      <c r="I28" s="260"/>
      <c r="J28" s="262"/>
      <c r="K28" s="263"/>
      <c r="L28" s="263"/>
      <c r="M28" s="260">
        <v>11</v>
      </c>
      <c r="N28" s="261">
        <v>3473</v>
      </c>
      <c r="O28" s="261">
        <v>3553</v>
      </c>
      <c r="P28" s="281">
        <f t="shared" si="6"/>
        <v>3740.96</v>
      </c>
      <c r="Q28" s="260">
        <v>7</v>
      </c>
      <c r="R28" s="261">
        <v>3473</v>
      </c>
      <c r="S28" s="261">
        <v>3553</v>
      </c>
      <c r="T28" s="261">
        <f t="shared" si="7"/>
        <v>3740.96</v>
      </c>
      <c r="U28" s="260">
        <v>1</v>
      </c>
      <c r="V28" s="261">
        <v>3473</v>
      </c>
      <c r="W28" s="261">
        <v>3553</v>
      </c>
      <c r="X28" s="261">
        <f t="shared" ref="X28:X53" si="9">D28</f>
        <v>3740.96</v>
      </c>
      <c r="Y28" s="261">
        <v>3553</v>
      </c>
      <c r="Z28" s="261">
        <f t="shared" ref="Z28:Z53" si="10">D28</f>
        <v>3740.96</v>
      </c>
      <c r="AA28" s="260"/>
      <c r="AB28" s="263"/>
      <c r="AC28" s="263"/>
      <c r="AD28" s="264">
        <f t="shared" si="8"/>
        <v>41676</v>
      </c>
      <c r="AE28" s="261"/>
      <c r="AF28" s="261"/>
      <c r="AG28" s="261"/>
      <c r="AH28" s="52">
        <f t="shared" ref="AH28:AH53" si="11">12*ROUND(Z28,0)</f>
        <v>44892</v>
      </c>
    </row>
    <row r="29" spans="1:34" ht="12" customHeight="1">
      <c r="A29" s="285" t="s">
        <v>3</v>
      </c>
      <c r="B29" s="257"/>
      <c r="C29" s="258">
        <v>3719</v>
      </c>
      <c r="D29" s="259">
        <f t="shared" si="0"/>
        <v>3830.57</v>
      </c>
      <c r="E29" s="717"/>
      <c r="F29" s="263"/>
      <c r="G29" s="262"/>
      <c r="H29" s="262"/>
      <c r="I29" s="260"/>
      <c r="J29" s="262"/>
      <c r="K29" s="263"/>
      <c r="L29" s="263"/>
      <c r="M29" s="260">
        <v>12</v>
      </c>
      <c r="N29" s="261">
        <v>3557</v>
      </c>
      <c r="O29" s="261">
        <v>3639</v>
      </c>
      <c r="P29" s="281">
        <f t="shared" si="6"/>
        <v>3830.57</v>
      </c>
      <c r="Q29" s="260">
        <v>8</v>
      </c>
      <c r="R29" s="261">
        <v>3557</v>
      </c>
      <c r="S29" s="261">
        <v>3639</v>
      </c>
      <c r="T29" s="261">
        <f t="shared" si="7"/>
        <v>3830.57</v>
      </c>
      <c r="U29" s="260">
        <v>2</v>
      </c>
      <c r="V29" s="261">
        <v>3557</v>
      </c>
      <c r="W29" s="261">
        <v>3639</v>
      </c>
      <c r="X29" s="261">
        <f t="shared" si="9"/>
        <v>3830.57</v>
      </c>
      <c r="Y29" s="261">
        <v>3639</v>
      </c>
      <c r="Z29" s="261">
        <f t="shared" si="10"/>
        <v>3830.57</v>
      </c>
      <c r="AA29" s="260"/>
      <c r="AB29" s="263"/>
      <c r="AC29" s="263"/>
      <c r="AD29" s="264">
        <f t="shared" si="8"/>
        <v>42684</v>
      </c>
      <c r="AE29" s="261"/>
      <c r="AF29" s="261"/>
      <c r="AG29" s="261"/>
      <c r="AH29" s="52">
        <f t="shared" si="11"/>
        <v>45972</v>
      </c>
    </row>
    <row r="30" spans="1:34" ht="12" customHeight="1">
      <c r="A30" s="256" t="s">
        <v>45</v>
      </c>
      <c r="B30" s="257">
        <v>3597</v>
      </c>
      <c r="C30" s="258">
        <v>3806</v>
      </c>
      <c r="D30" s="259">
        <f t="shared" si="0"/>
        <v>3920.1800000000003</v>
      </c>
      <c r="E30" s="717"/>
      <c r="F30" s="263"/>
      <c r="G30" s="262"/>
      <c r="H30" s="262"/>
      <c r="I30" s="260"/>
      <c r="J30" s="262"/>
      <c r="K30" s="263"/>
      <c r="L30" s="263"/>
      <c r="M30" s="260">
        <v>13</v>
      </c>
      <c r="N30" s="261">
        <v>3640</v>
      </c>
      <c r="O30" s="261">
        <v>3724</v>
      </c>
      <c r="P30" s="281">
        <f t="shared" si="6"/>
        <v>3920.1800000000003</v>
      </c>
      <c r="Q30" s="260">
        <v>9</v>
      </c>
      <c r="R30" s="261">
        <v>3640</v>
      </c>
      <c r="S30" s="261">
        <v>3724</v>
      </c>
      <c r="T30" s="261">
        <f t="shared" si="7"/>
        <v>3920.1800000000003</v>
      </c>
      <c r="U30" s="260">
        <v>3</v>
      </c>
      <c r="V30" s="261">
        <v>3640</v>
      </c>
      <c r="W30" s="261">
        <v>3724</v>
      </c>
      <c r="X30" s="261">
        <f t="shared" si="9"/>
        <v>3920.1800000000003</v>
      </c>
      <c r="Y30" s="261">
        <v>3724</v>
      </c>
      <c r="Z30" s="261">
        <f t="shared" si="10"/>
        <v>3920.1800000000003</v>
      </c>
      <c r="AA30" s="260"/>
      <c r="AB30" s="263"/>
      <c r="AC30" s="263"/>
      <c r="AD30" s="264">
        <f t="shared" si="8"/>
        <v>43680</v>
      </c>
      <c r="AE30" s="261"/>
      <c r="AF30" s="261"/>
      <c r="AG30" s="261"/>
      <c r="AH30" s="52">
        <f t="shared" si="11"/>
        <v>47040</v>
      </c>
    </row>
    <row r="31" spans="1:34" ht="12" customHeight="1">
      <c r="A31" s="266"/>
      <c r="B31" s="257"/>
      <c r="C31" s="258">
        <v>3897</v>
      </c>
      <c r="D31" s="259">
        <f t="shared" si="0"/>
        <v>4013.9100000000003</v>
      </c>
      <c r="E31" s="717"/>
      <c r="F31" s="263"/>
      <c r="G31" s="262"/>
      <c r="H31" s="262"/>
      <c r="I31" s="260"/>
      <c r="J31" s="262"/>
      <c r="K31" s="263"/>
      <c r="L31" s="263"/>
      <c r="M31" s="260">
        <v>14</v>
      </c>
      <c r="N31" s="261">
        <v>3727</v>
      </c>
      <c r="O31" s="261">
        <v>3813</v>
      </c>
      <c r="P31" s="281">
        <f t="shared" si="6"/>
        <v>4013.9100000000003</v>
      </c>
      <c r="Q31" s="260">
        <v>10</v>
      </c>
      <c r="R31" s="261">
        <v>3727</v>
      </c>
      <c r="S31" s="261">
        <v>3813</v>
      </c>
      <c r="T31" s="261">
        <f t="shared" si="7"/>
        <v>4013.9100000000003</v>
      </c>
      <c r="U31" s="260">
        <v>4</v>
      </c>
      <c r="V31" s="261">
        <v>3727</v>
      </c>
      <c r="W31" s="261">
        <v>3813</v>
      </c>
      <c r="X31" s="261">
        <f t="shared" si="9"/>
        <v>4013.9100000000003</v>
      </c>
      <c r="Y31" s="261">
        <v>3813</v>
      </c>
      <c r="Z31" s="261">
        <f t="shared" si="10"/>
        <v>4013.9100000000003</v>
      </c>
      <c r="AA31" s="260"/>
      <c r="AB31" s="263"/>
      <c r="AC31" s="263"/>
      <c r="AD31" s="264">
        <f t="shared" si="8"/>
        <v>44724</v>
      </c>
      <c r="AE31" s="261"/>
      <c r="AF31" s="261"/>
      <c r="AG31" s="261"/>
      <c r="AH31" s="52">
        <f t="shared" si="11"/>
        <v>48168</v>
      </c>
    </row>
    <row r="32" spans="1:34" ht="12" customHeight="1">
      <c r="A32" s="256" t="s">
        <v>46</v>
      </c>
      <c r="B32" s="257">
        <v>3768</v>
      </c>
      <c r="C32" s="258">
        <v>3987</v>
      </c>
      <c r="D32" s="259">
        <f t="shared" si="0"/>
        <v>4106.6099999999997</v>
      </c>
      <c r="E32" s="717"/>
      <c r="F32" s="263"/>
      <c r="G32" s="262"/>
      <c r="H32" s="262"/>
      <c r="I32" s="260"/>
      <c r="J32" s="262"/>
      <c r="K32" s="263"/>
      <c r="L32" s="263"/>
      <c r="M32" s="260">
        <v>15</v>
      </c>
      <c r="N32" s="261">
        <v>3813</v>
      </c>
      <c r="O32" s="261">
        <v>3901</v>
      </c>
      <c r="P32" s="281">
        <f t="shared" si="6"/>
        <v>4106.6099999999997</v>
      </c>
      <c r="Q32" s="260">
        <v>11</v>
      </c>
      <c r="R32" s="261">
        <v>3813</v>
      </c>
      <c r="S32" s="261">
        <v>3901</v>
      </c>
      <c r="T32" s="261">
        <f t="shared" si="7"/>
        <v>4106.6099999999997</v>
      </c>
      <c r="U32" s="260">
        <v>5</v>
      </c>
      <c r="V32" s="261">
        <v>3813</v>
      </c>
      <c r="W32" s="261">
        <v>3901</v>
      </c>
      <c r="X32" s="261">
        <f t="shared" si="9"/>
        <v>4106.6099999999997</v>
      </c>
      <c r="Y32" s="261">
        <v>3901</v>
      </c>
      <c r="Z32" s="261">
        <f t="shared" si="10"/>
        <v>4106.6099999999997</v>
      </c>
      <c r="AA32" s="260"/>
      <c r="AB32" s="263"/>
      <c r="AC32" s="263"/>
      <c r="AD32" s="264">
        <f t="shared" si="8"/>
        <v>45756</v>
      </c>
      <c r="AE32" s="261"/>
      <c r="AF32" s="261"/>
      <c r="AG32" s="261"/>
      <c r="AH32" s="52">
        <f t="shared" si="11"/>
        <v>49284</v>
      </c>
    </row>
    <row r="33" spans="1:34" ht="12" customHeight="1">
      <c r="A33" s="266"/>
      <c r="B33" s="257"/>
      <c r="C33" s="258">
        <v>4082</v>
      </c>
      <c r="D33" s="259">
        <f t="shared" si="0"/>
        <v>4204.46</v>
      </c>
      <c r="E33" s="717"/>
      <c r="F33" s="263"/>
      <c r="G33" s="262"/>
      <c r="H33" s="262"/>
      <c r="I33" s="260"/>
      <c r="J33" s="262"/>
      <c r="K33" s="263"/>
      <c r="L33" s="263"/>
      <c r="M33" s="268">
        <v>16</v>
      </c>
      <c r="N33" s="270">
        <v>3904</v>
      </c>
      <c r="O33" s="270">
        <v>3994</v>
      </c>
      <c r="P33" s="286">
        <f t="shared" si="6"/>
        <v>4204.46</v>
      </c>
      <c r="Q33" s="268">
        <v>12</v>
      </c>
      <c r="R33" s="270">
        <v>3904</v>
      </c>
      <c r="S33" s="270">
        <v>3994</v>
      </c>
      <c r="T33" s="270">
        <f t="shared" si="7"/>
        <v>4204.46</v>
      </c>
      <c r="U33" s="260">
        <v>6</v>
      </c>
      <c r="V33" s="261">
        <v>3904</v>
      </c>
      <c r="W33" s="261">
        <v>3994</v>
      </c>
      <c r="X33" s="261">
        <f t="shared" si="9"/>
        <v>4204.46</v>
      </c>
      <c r="Y33" s="261">
        <v>3994</v>
      </c>
      <c r="Z33" s="261">
        <f t="shared" si="10"/>
        <v>4204.46</v>
      </c>
      <c r="AA33" s="260"/>
      <c r="AB33" s="263"/>
      <c r="AC33" s="263"/>
      <c r="AD33" s="264">
        <f t="shared" si="8"/>
        <v>46848</v>
      </c>
      <c r="AE33" s="261"/>
      <c r="AF33" s="261"/>
      <c r="AG33" s="261"/>
      <c r="AH33" s="52">
        <f t="shared" si="11"/>
        <v>50448</v>
      </c>
    </row>
    <row r="34" spans="1:34" ht="12" customHeight="1">
      <c r="A34" s="256" t="s">
        <v>47</v>
      </c>
      <c r="B34" s="257">
        <v>3948</v>
      </c>
      <c r="C34" s="258">
        <v>4177</v>
      </c>
      <c r="D34" s="259">
        <f t="shared" si="0"/>
        <v>4302.3100000000004</v>
      </c>
      <c r="E34" s="717"/>
      <c r="F34" s="263"/>
      <c r="G34" s="262"/>
      <c r="H34" s="262"/>
      <c r="I34" s="260"/>
      <c r="J34" s="262"/>
      <c r="K34" s="263"/>
      <c r="L34" s="263"/>
      <c r="M34" s="268">
        <v>17</v>
      </c>
      <c r="N34" s="270">
        <v>3995</v>
      </c>
      <c r="O34" s="270">
        <v>4087</v>
      </c>
      <c r="P34" s="286">
        <f t="shared" si="6"/>
        <v>4302.3100000000004</v>
      </c>
      <c r="Q34" s="268">
        <v>13</v>
      </c>
      <c r="R34" s="270">
        <v>3995</v>
      </c>
      <c r="S34" s="270">
        <v>4087</v>
      </c>
      <c r="T34" s="270">
        <f t="shared" si="7"/>
        <v>4302.3100000000004</v>
      </c>
      <c r="U34" s="260">
        <v>7</v>
      </c>
      <c r="V34" s="261">
        <v>3995</v>
      </c>
      <c r="W34" s="261">
        <v>4087</v>
      </c>
      <c r="X34" s="261">
        <f t="shared" si="9"/>
        <v>4302.3100000000004</v>
      </c>
      <c r="Y34" s="261">
        <v>4087</v>
      </c>
      <c r="Z34" s="261">
        <f t="shared" si="10"/>
        <v>4302.3100000000004</v>
      </c>
      <c r="AA34" s="260"/>
      <c r="AB34" s="263"/>
      <c r="AC34" s="263"/>
      <c r="AD34" s="264">
        <f t="shared" si="8"/>
        <v>47940</v>
      </c>
      <c r="AE34" s="261"/>
      <c r="AF34" s="261"/>
      <c r="AG34" s="261"/>
      <c r="AH34" s="52">
        <f t="shared" si="11"/>
        <v>51624</v>
      </c>
    </row>
    <row r="35" spans="1:34" ht="12" customHeight="1">
      <c r="A35" s="266"/>
      <c r="B35" s="257"/>
      <c r="C35" s="258">
        <v>4279</v>
      </c>
      <c r="D35" s="259">
        <f t="shared" si="0"/>
        <v>4407.37</v>
      </c>
      <c r="E35" s="717"/>
      <c r="F35" s="263"/>
      <c r="G35" s="262"/>
      <c r="H35" s="262"/>
      <c r="I35" s="260"/>
      <c r="J35" s="262"/>
      <c r="K35" s="263"/>
      <c r="L35" s="263"/>
      <c r="M35" s="268">
        <v>18</v>
      </c>
      <c r="N35" s="270">
        <v>4091</v>
      </c>
      <c r="O35" s="270">
        <v>4186</v>
      </c>
      <c r="P35" s="286">
        <f t="shared" si="6"/>
        <v>4407.37</v>
      </c>
      <c r="Q35" s="268">
        <v>14</v>
      </c>
      <c r="R35" s="270">
        <v>4091</v>
      </c>
      <c r="S35" s="270">
        <v>4186</v>
      </c>
      <c r="T35" s="270">
        <f t="shared" si="7"/>
        <v>4407.37</v>
      </c>
      <c r="U35" s="260">
        <v>8</v>
      </c>
      <c r="V35" s="261">
        <v>4091</v>
      </c>
      <c r="W35" s="261">
        <v>4186</v>
      </c>
      <c r="X35" s="261">
        <f t="shared" si="9"/>
        <v>4407.37</v>
      </c>
      <c r="Y35" s="261">
        <v>4186</v>
      </c>
      <c r="Z35" s="261">
        <f t="shared" si="10"/>
        <v>4407.37</v>
      </c>
      <c r="AA35" s="260"/>
      <c r="AB35" s="263"/>
      <c r="AC35" s="263"/>
      <c r="AD35" s="264">
        <f t="shared" si="8"/>
        <v>49092</v>
      </c>
      <c r="AE35" s="261"/>
      <c r="AF35" s="261"/>
      <c r="AG35" s="261"/>
      <c r="AH35" s="52">
        <f t="shared" si="11"/>
        <v>52884</v>
      </c>
    </row>
    <row r="36" spans="1:34" ht="12" customHeight="1">
      <c r="A36" s="256" t="s">
        <v>48</v>
      </c>
      <c r="B36" s="257">
        <v>4136</v>
      </c>
      <c r="C36" s="258">
        <v>4378</v>
      </c>
      <c r="D36" s="259">
        <f t="shared" si="0"/>
        <v>4509.34</v>
      </c>
      <c r="E36" s="717"/>
      <c r="F36" s="263"/>
      <c r="G36" s="262"/>
      <c r="H36" s="262"/>
      <c r="I36" s="260"/>
      <c r="J36" s="262"/>
      <c r="K36" s="263"/>
      <c r="L36" s="263"/>
      <c r="M36" s="268">
        <v>19</v>
      </c>
      <c r="N36" s="270">
        <v>4186</v>
      </c>
      <c r="O36" s="270">
        <v>4283</v>
      </c>
      <c r="P36" s="286">
        <f t="shared" si="6"/>
        <v>4509.34</v>
      </c>
      <c r="Q36" s="268">
        <v>15</v>
      </c>
      <c r="R36" s="270">
        <v>4186</v>
      </c>
      <c r="S36" s="270">
        <v>4283</v>
      </c>
      <c r="T36" s="270">
        <f t="shared" si="7"/>
        <v>4509.34</v>
      </c>
      <c r="U36" s="260">
        <v>9</v>
      </c>
      <c r="V36" s="261">
        <v>4186</v>
      </c>
      <c r="W36" s="261">
        <v>4283</v>
      </c>
      <c r="X36" s="261">
        <f t="shared" si="9"/>
        <v>4509.34</v>
      </c>
      <c r="Y36" s="261">
        <v>4283</v>
      </c>
      <c r="Z36" s="261">
        <f t="shared" si="10"/>
        <v>4509.34</v>
      </c>
      <c r="AA36" s="260"/>
      <c r="AB36" s="263"/>
      <c r="AC36" s="263"/>
      <c r="AD36" s="264">
        <f t="shared" si="8"/>
        <v>50232</v>
      </c>
      <c r="AE36" s="261"/>
      <c r="AF36" s="261"/>
      <c r="AG36" s="261"/>
      <c r="AH36" s="52">
        <f t="shared" si="11"/>
        <v>54108</v>
      </c>
    </row>
    <row r="37" spans="1:34" ht="12" customHeight="1">
      <c r="A37" s="266"/>
      <c r="B37" s="257"/>
      <c r="C37" s="258">
        <v>4484</v>
      </c>
      <c r="D37" s="259">
        <f t="shared" si="0"/>
        <v>4618.5200000000004</v>
      </c>
      <c r="E37" s="717"/>
      <c r="F37" s="263"/>
      <c r="G37" s="262"/>
      <c r="H37" s="262"/>
      <c r="I37" s="260"/>
      <c r="J37" s="262"/>
      <c r="K37" s="263"/>
      <c r="L37" s="263"/>
      <c r="M37" s="268">
        <v>20</v>
      </c>
      <c r="N37" s="270">
        <v>4288</v>
      </c>
      <c r="O37" s="270">
        <v>4387</v>
      </c>
      <c r="P37" s="286">
        <f t="shared" si="6"/>
        <v>4618.5200000000004</v>
      </c>
      <c r="Q37" s="268">
        <v>16</v>
      </c>
      <c r="R37" s="270">
        <v>4288</v>
      </c>
      <c r="S37" s="270">
        <v>4387</v>
      </c>
      <c r="T37" s="270">
        <f t="shared" si="7"/>
        <v>4618.5200000000004</v>
      </c>
      <c r="U37" s="260">
        <v>10</v>
      </c>
      <c r="V37" s="261">
        <v>4288</v>
      </c>
      <c r="W37" s="261">
        <v>4387</v>
      </c>
      <c r="X37" s="261">
        <f t="shared" si="9"/>
        <v>4618.5200000000004</v>
      </c>
      <c r="Y37" s="261">
        <v>4387</v>
      </c>
      <c r="Z37" s="261">
        <f t="shared" si="10"/>
        <v>4618.5200000000004</v>
      </c>
      <c r="AA37" s="260"/>
      <c r="AB37" s="263"/>
      <c r="AC37" s="263"/>
      <c r="AD37" s="264">
        <f t="shared" si="8"/>
        <v>51456</v>
      </c>
      <c r="AE37" s="261"/>
      <c r="AF37" s="261"/>
      <c r="AG37" s="261"/>
      <c r="AH37" s="52">
        <f t="shared" si="11"/>
        <v>55428</v>
      </c>
    </row>
    <row r="38" spans="1:34" ht="12" customHeight="1">
      <c r="A38" s="256" t="s">
        <v>49</v>
      </c>
      <c r="B38" s="257">
        <v>4337</v>
      </c>
      <c r="C38" s="258">
        <v>4589</v>
      </c>
      <c r="D38" s="259">
        <f t="shared" ref="D38:D55" si="12">C38*1.03</f>
        <v>4726.67</v>
      </c>
      <c r="E38" s="717"/>
      <c r="F38" s="263"/>
      <c r="G38" s="262"/>
      <c r="H38" s="262"/>
      <c r="I38" s="260"/>
      <c r="J38" s="262"/>
      <c r="K38" s="263"/>
      <c r="L38" s="263"/>
      <c r="M38" s="268">
        <v>21</v>
      </c>
      <c r="N38" s="270">
        <v>4389</v>
      </c>
      <c r="O38" s="270">
        <v>4490</v>
      </c>
      <c r="P38" s="286">
        <f t="shared" si="6"/>
        <v>4726.67</v>
      </c>
      <c r="Q38" s="268">
        <v>17</v>
      </c>
      <c r="R38" s="270">
        <v>4389</v>
      </c>
      <c r="S38" s="270">
        <v>4490</v>
      </c>
      <c r="T38" s="270">
        <f t="shared" si="7"/>
        <v>4726.67</v>
      </c>
      <c r="U38" s="260">
        <v>11</v>
      </c>
      <c r="V38" s="261">
        <v>4389</v>
      </c>
      <c r="W38" s="261">
        <v>4490</v>
      </c>
      <c r="X38" s="261">
        <f t="shared" si="9"/>
        <v>4726.67</v>
      </c>
      <c r="Y38" s="261">
        <v>4490</v>
      </c>
      <c r="Z38" s="261">
        <f t="shared" si="10"/>
        <v>4726.67</v>
      </c>
      <c r="AA38" s="260">
        <v>1</v>
      </c>
      <c r="AB38" s="261">
        <v>4389</v>
      </c>
      <c r="AC38" s="261">
        <v>4490</v>
      </c>
      <c r="AD38" s="264">
        <f t="shared" si="8"/>
        <v>52668</v>
      </c>
      <c r="AE38" s="261">
        <f t="shared" ref="AE38:AE55" si="13">D38</f>
        <v>4726.67</v>
      </c>
      <c r="AF38" s="261">
        <v>4490</v>
      </c>
      <c r="AG38" s="261">
        <f t="shared" ref="AG38:AG55" si="14">D38</f>
        <v>4726.67</v>
      </c>
      <c r="AH38" s="52">
        <f t="shared" si="11"/>
        <v>56724</v>
      </c>
    </row>
    <row r="39" spans="1:34" ht="12" customHeight="1">
      <c r="A39" s="266"/>
      <c r="B39" s="257"/>
      <c r="C39" s="258">
        <v>4699</v>
      </c>
      <c r="D39" s="259">
        <f t="shared" si="12"/>
        <v>4839.97</v>
      </c>
      <c r="E39" s="717"/>
      <c r="F39" s="263"/>
      <c r="G39" s="262"/>
      <c r="H39" s="262"/>
      <c r="I39" s="260"/>
      <c r="J39" s="262"/>
      <c r="K39" s="263"/>
      <c r="L39" s="263"/>
      <c r="M39" s="268">
        <v>22</v>
      </c>
      <c r="N39" s="270">
        <v>4493</v>
      </c>
      <c r="O39" s="270">
        <v>4597</v>
      </c>
      <c r="P39" s="286">
        <f t="shared" si="6"/>
        <v>4839.97</v>
      </c>
      <c r="Q39" s="268">
        <v>18</v>
      </c>
      <c r="R39" s="270">
        <v>4493</v>
      </c>
      <c r="S39" s="270">
        <v>4597</v>
      </c>
      <c r="T39" s="270">
        <f t="shared" si="7"/>
        <v>4839.97</v>
      </c>
      <c r="U39" s="260">
        <v>12</v>
      </c>
      <c r="V39" s="261">
        <v>4493</v>
      </c>
      <c r="W39" s="261">
        <v>4597</v>
      </c>
      <c r="X39" s="261">
        <f t="shared" si="9"/>
        <v>4839.97</v>
      </c>
      <c r="Y39" s="261">
        <v>4597</v>
      </c>
      <c r="Z39" s="261">
        <f t="shared" si="10"/>
        <v>4839.97</v>
      </c>
      <c r="AA39" s="260">
        <v>2</v>
      </c>
      <c r="AB39" s="261">
        <v>4493</v>
      </c>
      <c r="AC39" s="261">
        <v>4597</v>
      </c>
      <c r="AD39" s="264">
        <f t="shared" si="8"/>
        <v>53916</v>
      </c>
      <c r="AE39" s="261">
        <f t="shared" si="13"/>
        <v>4839.97</v>
      </c>
      <c r="AF39" s="261">
        <v>4597</v>
      </c>
      <c r="AG39" s="261">
        <f t="shared" si="14"/>
        <v>4839.97</v>
      </c>
      <c r="AH39" s="52">
        <f t="shared" si="11"/>
        <v>58080</v>
      </c>
    </row>
    <row r="40" spans="1:34" ht="12" customHeight="1">
      <c r="A40" s="256" t="s">
        <v>50</v>
      </c>
      <c r="B40" s="257">
        <v>4543</v>
      </c>
      <c r="C40" s="258">
        <v>4808</v>
      </c>
      <c r="D40" s="259">
        <f t="shared" si="12"/>
        <v>4952.24</v>
      </c>
      <c r="E40" s="717"/>
      <c r="F40" s="263"/>
      <c r="G40" s="262"/>
      <c r="H40" s="262"/>
      <c r="I40" s="260"/>
      <c r="J40" s="262"/>
      <c r="K40" s="263"/>
      <c r="L40" s="263"/>
      <c r="M40" s="268">
        <v>23</v>
      </c>
      <c r="N40" s="270">
        <v>4598</v>
      </c>
      <c r="O40" s="270">
        <v>4704</v>
      </c>
      <c r="P40" s="286">
        <f t="shared" si="6"/>
        <v>4952.24</v>
      </c>
      <c r="Q40" s="268">
        <v>19</v>
      </c>
      <c r="R40" s="270">
        <v>4598</v>
      </c>
      <c r="S40" s="270">
        <v>4704</v>
      </c>
      <c r="T40" s="270">
        <f t="shared" si="7"/>
        <v>4952.24</v>
      </c>
      <c r="U40" s="260">
        <v>13</v>
      </c>
      <c r="V40" s="261">
        <v>4598</v>
      </c>
      <c r="W40" s="261">
        <v>4704</v>
      </c>
      <c r="X40" s="261">
        <f t="shared" si="9"/>
        <v>4952.24</v>
      </c>
      <c r="Y40" s="261">
        <v>4704</v>
      </c>
      <c r="Z40" s="261">
        <f t="shared" si="10"/>
        <v>4952.24</v>
      </c>
      <c r="AA40" s="260">
        <v>3</v>
      </c>
      <c r="AB40" s="261">
        <v>4598</v>
      </c>
      <c r="AC40" s="261">
        <v>4704</v>
      </c>
      <c r="AD40" s="264">
        <f t="shared" si="8"/>
        <v>55176</v>
      </c>
      <c r="AE40" s="261">
        <f t="shared" si="13"/>
        <v>4952.24</v>
      </c>
      <c r="AF40" s="261">
        <v>4704</v>
      </c>
      <c r="AG40" s="261">
        <f t="shared" si="14"/>
        <v>4952.24</v>
      </c>
      <c r="AH40" s="52">
        <f t="shared" si="11"/>
        <v>59424</v>
      </c>
    </row>
    <row r="41" spans="1:34" ht="12" customHeight="1">
      <c r="A41" s="266"/>
      <c r="B41" s="257"/>
      <c r="C41" s="258">
        <v>4924</v>
      </c>
      <c r="D41" s="259">
        <f t="shared" si="12"/>
        <v>5071.72</v>
      </c>
      <c r="E41" s="717"/>
      <c r="F41" s="263"/>
      <c r="G41" s="262"/>
      <c r="H41" s="262"/>
      <c r="I41" s="260"/>
      <c r="J41" s="262"/>
      <c r="K41" s="263"/>
      <c r="L41" s="263"/>
      <c r="M41" s="268">
        <v>24</v>
      </c>
      <c r="N41" s="270">
        <v>4709</v>
      </c>
      <c r="O41" s="270">
        <v>4818</v>
      </c>
      <c r="P41" s="286">
        <f t="shared" si="6"/>
        <v>5071.72</v>
      </c>
      <c r="Q41" s="268">
        <v>20</v>
      </c>
      <c r="R41" s="270">
        <v>4709</v>
      </c>
      <c r="S41" s="270">
        <v>4818</v>
      </c>
      <c r="T41" s="270">
        <f t="shared" si="7"/>
        <v>5071.72</v>
      </c>
      <c r="U41" s="260">
        <v>14</v>
      </c>
      <c r="V41" s="261">
        <v>4709</v>
      </c>
      <c r="W41" s="261">
        <v>4818</v>
      </c>
      <c r="X41" s="261">
        <f t="shared" si="9"/>
        <v>5071.72</v>
      </c>
      <c r="Y41" s="261">
        <v>4818</v>
      </c>
      <c r="Z41" s="261">
        <f t="shared" si="10"/>
        <v>5071.72</v>
      </c>
      <c r="AA41" s="260">
        <v>4</v>
      </c>
      <c r="AB41" s="261">
        <v>4709</v>
      </c>
      <c r="AC41" s="261">
        <v>4818</v>
      </c>
      <c r="AD41" s="264">
        <f t="shared" si="8"/>
        <v>56508</v>
      </c>
      <c r="AE41" s="261">
        <f t="shared" si="13"/>
        <v>5071.72</v>
      </c>
      <c r="AF41" s="261">
        <v>4818</v>
      </c>
      <c r="AG41" s="261">
        <f t="shared" si="14"/>
        <v>5071.72</v>
      </c>
      <c r="AH41" s="52">
        <f t="shared" si="11"/>
        <v>60864</v>
      </c>
    </row>
    <row r="42" spans="1:34" ht="12" customHeight="1">
      <c r="A42" s="256" t="s">
        <v>51</v>
      </c>
      <c r="B42" s="257">
        <v>4763</v>
      </c>
      <c r="C42" s="258">
        <v>5040</v>
      </c>
      <c r="D42" s="259">
        <f t="shared" si="12"/>
        <v>5191.2</v>
      </c>
      <c r="E42" s="717"/>
      <c r="F42" s="263"/>
      <c r="G42" s="262"/>
      <c r="H42" s="262"/>
      <c r="I42" s="260"/>
      <c r="J42" s="262"/>
      <c r="K42" s="263"/>
      <c r="L42" s="263"/>
      <c r="M42" s="268">
        <v>25</v>
      </c>
      <c r="N42" s="270">
        <v>4820</v>
      </c>
      <c r="O42" s="270">
        <v>4931</v>
      </c>
      <c r="P42" s="286">
        <f t="shared" si="6"/>
        <v>5191.2</v>
      </c>
      <c r="Q42" s="268">
        <v>21</v>
      </c>
      <c r="R42" s="270">
        <v>4820</v>
      </c>
      <c r="S42" s="270">
        <v>4931</v>
      </c>
      <c r="T42" s="270">
        <f t="shared" si="7"/>
        <v>5191.2</v>
      </c>
      <c r="U42" s="260">
        <v>15</v>
      </c>
      <c r="V42" s="261">
        <v>4820</v>
      </c>
      <c r="W42" s="261">
        <v>4931</v>
      </c>
      <c r="X42" s="261">
        <f t="shared" si="9"/>
        <v>5191.2</v>
      </c>
      <c r="Y42" s="261">
        <v>4931</v>
      </c>
      <c r="Z42" s="261">
        <f t="shared" si="10"/>
        <v>5191.2</v>
      </c>
      <c r="AA42" s="260">
        <v>5</v>
      </c>
      <c r="AB42" s="261">
        <v>4820</v>
      </c>
      <c r="AC42" s="261">
        <v>4931</v>
      </c>
      <c r="AD42" s="264">
        <f t="shared" si="8"/>
        <v>57840</v>
      </c>
      <c r="AE42" s="261">
        <f t="shared" si="13"/>
        <v>5191.2</v>
      </c>
      <c r="AF42" s="261">
        <v>4931</v>
      </c>
      <c r="AG42" s="261">
        <f t="shared" si="14"/>
        <v>5191.2</v>
      </c>
      <c r="AH42" s="52">
        <f t="shared" si="11"/>
        <v>62292</v>
      </c>
    </row>
    <row r="43" spans="1:34" ht="12" customHeight="1">
      <c r="A43" s="266"/>
      <c r="B43" s="257"/>
      <c r="C43" s="258">
        <v>5163</v>
      </c>
      <c r="D43" s="259">
        <f t="shared" si="12"/>
        <v>5317.89</v>
      </c>
      <c r="E43" s="717"/>
      <c r="F43" s="263"/>
      <c r="G43" s="262"/>
      <c r="H43" s="262"/>
      <c r="I43" s="260"/>
      <c r="J43" s="262"/>
      <c r="K43" s="263"/>
      <c r="L43" s="263"/>
      <c r="M43" s="268">
        <v>26</v>
      </c>
      <c r="N43" s="270">
        <v>4937</v>
      </c>
      <c r="O43" s="270">
        <v>5051</v>
      </c>
      <c r="P43" s="286">
        <f t="shared" si="6"/>
        <v>5317.89</v>
      </c>
      <c r="Q43" s="268">
        <v>22</v>
      </c>
      <c r="R43" s="270">
        <v>4937</v>
      </c>
      <c r="S43" s="270">
        <v>5051</v>
      </c>
      <c r="T43" s="270">
        <f t="shared" si="7"/>
        <v>5317.89</v>
      </c>
      <c r="U43" s="268">
        <v>16</v>
      </c>
      <c r="V43" s="270">
        <v>4937</v>
      </c>
      <c r="W43" s="270">
        <v>5051</v>
      </c>
      <c r="X43" s="270">
        <f t="shared" si="9"/>
        <v>5317.89</v>
      </c>
      <c r="Y43" s="270">
        <v>5051</v>
      </c>
      <c r="Z43" s="270">
        <f t="shared" si="10"/>
        <v>5317.89</v>
      </c>
      <c r="AA43" s="260">
        <v>6</v>
      </c>
      <c r="AB43" s="261">
        <v>4937</v>
      </c>
      <c r="AC43" s="261">
        <v>5051</v>
      </c>
      <c r="AD43" s="264">
        <f t="shared" si="8"/>
        <v>59244</v>
      </c>
      <c r="AE43" s="261">
        <f t="shared" si="13"/>
        <v>5317.89</v>
      </c>
      <c r="AF43" s="261">
        <v>5051</v>
      </c>
      <c r="AG43" s="261">
        <f t="shared" si="14"/>
        <v>5317.89</v>
      </c>
      <c r="AH43" s="52">
        <f t="shared" si="11"/>
        <v>63816</v>
      </c>
    </row>
    <row r="44" spans="1:34" ht="12" customHeight="1">
      <c r="A44" s="256" t="s">
        <v>52</v>
      </c>
      <c r="B44" s="257">
        <v>4993</v>
      </c>
      <c r="C44" s="258">
        <v>5284</v>
      </c>
      <c r="D44" s="259">
        <f t="shared" si="12"/>
        <v>5442.52</v>
      </c>
      <c r="E44" s="717"/>
      <c r="F44" s="263"/>
      <c r="G44" s="262"/>
      <c r="H44" s="262"/>
      <c r="I44" s="260"/>
      <c r="J44" s="262"/>
      <c r="K44" s="263"/>
      <c r="L44" s="263"/>
      <c r="M44" s="268">
        <v>27</v>
      </c>
      <c r="N44" s="270">
        <v>5053</v>
      </c>
      <c r="O44" s="270">
        <v>5170</v>
      </c>
      <c r="P44" s="286">
        <f t="shared" si="6"/>
        <v>5442.52</v>
      </c>
      <c r="Q44" s="268">
        <v>23</v>
      </c>
      <c r="R44" s="270">
        <v>5053</v>
      </c>
      <c r="S44" s="270">
        <v>5170</v>
      </c>
      <c r="T44" s="270">
        <f t="shared" si="7"/>
        <v>5442.52</v>
      </c>
      <c r="U44" s="268">
        <v>17</v>
      </c>
      <c r="V44" s="270">
        <v>5053</v>
      </c>
      <c r="W44" s="270">
        <v>5170</v>
      </c>
      <c r="X44" s="270">
        <f t="shared" si="9"/>
        <v>5442.52</v>
      </c>
      <c r="Y44" s="270">
        <v>5170</v>
      </c>
      <c r="Z44" s="270">
        <f t="shared" si="10"/>
        <v>5442.52</v>
      </c>
      <c r="AA44" s="260">
        <v>7</v>
      </c>
      <c r="AB44" s="261">
        <v>5053</v>
      </c>
      <c r="AC44" s="261">
        <v>5170</v>
      </c>
      <c r="AD44" s="264">
        <f t="shared" si="8"/>
        <v>60636</v>
      </c>
      <c r="AE44" s="261">
        <f t="shared" si="13"/>
        <v>5442.52</v>
      </c>
      <c r="AF44" s="261">
        <v>5170</v>
      </c>
      <c r="AG44" s="261">
        <f t="shared" si="14"/>
        <v>5442.52</v>
      </c>
      <c r="AH44" s="52">
        <f t="shared" si="11"/>
        <v>65316</v>
      </c>
    </row>
    <row r="45" spans="1:34" ht="12" customHeight="1">
      <c r="A45" s="266"/>
      <c r="B45" s="257"/>
      <c r="C45" s="258">
        <v>5411</v>
      </c>
      <c r="D45" s="259">
        <f t="shared" si="12"/>
        <v>5573.33</v>
      </c>
      <c r="E45" s="719" t="s">
        <v>3</v>
      </c>
      <c r="F45" s="287"/>
      <c r="G45" s="288"/>
      <c r="H45" s="289"/>
      <c r="I45" s="260"/>
      <c r="J45" s="288"/>
      <c r="K45" s="287"/>
      <c r="L45" s="263"/>
      <c r="M45" s="268">
        <v>28</v>
      </c>
      <c r="N45" s="290">
        <v>5174</v>
      </c>
      <c r="O45" s="290">
        <v>5294</v>
      </c>
      <c r="P45" s="291">
        <f t="shared" si="6"/>
        <v>5573.33</v>
      </c>
      <c r="Q45" s="268">
        <v>24</v>
      </c>
      <c r="R45" s="290">
        <v>5174</v>
      </c>
      <c r="S45" s="290">
        <v>5294</v>
      </c>
      <c r="T45" s="270">
        <f t="shared" si="7"/>
        <v>5573.33</v>
      </c>
      <c r="U45" s="268">
        <v>18</v>
      </c>
      <c r="V45" s="290">
        <v>5174</v>
      </c>
      <c r="W45" s="290">
        <v>5294</v>
      </c>
      <c r="X45" s="270">
        <f t="shared" si="9"/>
        <v>5573.33</v>
      </c>
      <c r="Y45" s="290">
        <v>5294</v>
      </c>
      <c r="Z45" s="270">
        <f t="shared" si="10"/>
        <v>5573.33</v>
      </c>
      <c r="AA45" s="260">
        <v>8</v>
      </c>
      <c r="AB45" s="292">
        <v>5174</v>
      </c>
      <c r="AC45" s="292">
        <v>5294</v>
      </c>
      <c r="AD45" s="293">
        <f t="shared" si="8"/>
        <v>62088</v>
      </c>
      <c r="AE45" s="261">
        <f t="shared" si="13"/>
        <v>5573.33</v>
      </c>
      <c r="AF45" s="292">
        <v>5294</v>
      </c>
      <c r="AG45" s="261">
        <f t="shared" si="14"/>
        <v>5573.33</v>
      </c>
      <c r="AH45" s="52">
        <f t="shared" si="11"/>
        <v>66876</v>
      </c>
    </row>
    <row r="46" spans="1:34" ht="12" customHeight="1">
      <c r="A46" s="256" t="s">
        <v>53</v>
      </c>
      <c r="B46" s="257">
        <v>5232</v>
      </c>
      <c r="C46" s="258">
        <v>5537</v>
      </c>
      <c r="D46" s="259">
        <f t="shared" si="12"/>
        <v>5703.1100000000006</v>
      </c>
      <c r="E46" s="717"/>
      <c r="F46" s="263"/>
      <c r="G46" s="262"/>
      <c r="H46" s="262"/>
      <c r="I46" s="260"/>
      <c r="J46" s="262"/>
      <c r="K46" s="263"/>
      <c r="L46" s="263"/>
      <c r="M46" s="268">
        <v>29</v>
      </c>
      <c r="N46" s="269"/>
      <c r="O46" s="283"/>
      <c r="P46" s="286">
        <f t="shared" si="6"/>
        <v>5703.1100000000006</v>
      </c>
      <c r="Q46" s="294">
        <v>25</v>
      </c>
      <c r="R46" s="269"/>
      <c r="S46" s="270">
        <v>5417</v>
      </c>
      <c r="T46" s="270">
        <f t="shared" si="7"/>
        <v>5703.1100000000006</v>
      </c>
      <c r="U46" s="268">
        <v>19</v>
      </c>
      <c r="V46" s="270">
        <v>5295</v>
      </c>
      <c r="W46" s="270">
        <v>5417</v>
      </c>
      <c r="X46" s="270">
        <f t="shared" si="9"/>
        <v>5703.1100000000006</v>
      </c>
      <c r="Y46" s="270">
        <v>5417</v>
      </c>
      <c r="Z46" s="270">
        <f t="shared" si="10"/>
        <v>5703.1100000000006</v>
      </c>
      <c r="AA46" s="260">
        <v>9</v>
      </c>
      <c r="AB46" s="261">
        <v>5295</v>
      </c>
      <c r="AC46" s="261">
        <v>5417</v>
      </c>
      <c r="AD46" s="264">
        <f>12*V46</f>
        <v>63540</v>
      </c>
      <c r="AE46" s="261">
        <f t="shared" si="13"/>
        <v>5703.1100000000006</v>
      </c>
      <c r="AF46" s="261">
        <v>5417</v>
      </c>
      <c r="AG46" s="261">
        <f t="shared" si="14"/>
        <v>5703.1100000000006</v>
      </c>
      <c r="AH46" s="52">
        <f t="shared" si="11"/>
        <v>68436</v>
      </c>
    </row>
    <row r="47" spans="1:34" ht="12" customHeight="1">
      <c r="A47" s="266"/>
      <c r="B47" s="257"/>
      <c r="C47" s="258">
        <v>5673</v>
      </c>
      <c r="D47" s="259">
        <f t="shared" si="12"/>
        <v>5843.1900000000005</v>
      </c>
      <c r="E47" s="717"/>
      <c r="F47" s="263"/>
      <c r="G47" s="262"/>
      <c r="H47" s="262"/>
      <c r="I47" s="260"/>
      <c r="J47" s="262"/>
      <c r="K47" s="263"/>
      <c r="L47" s="263"/>
      <c r="M47" s="268">
        <v>30</v>
      </c>
      <c r="N47" s="269"/>
      <c r="O47" s="283"/>
      <c r="P47" s="286">
        <f t="shared" si="6"/>
        <v>5843.1900000000005</v>
      </c>
      <c r="Q47" s="294">
        <v>26</v>
      </c>
      <c r="R47" s="269"/>
      <c r="S47" s="270">
        <v>5550</v>
      </c>
      <c r="T47" s="270">
        <f t="shared" si="7"/>
        <v>5843.1900000000005</v>
      </c>
      <c r="U47" s="268">
        <v>20</v>
      </c>
      <c r="V47" s="270">
        <v>5419</v>
      </c>
      <c r="W47" s="270">
        <v>5550</v>
      </c>
      <c r="X47" s="270">
        <f t="shared" si="9"/>
        <v>5843.1900000000005</v>
      </c>
      <c r="Y47" s="270">
        <v>5550</v>
      </c>
      <c r="Z47" s="270">
        <f t="shared" si="10"/>
        <v>5843.1900000000005</v>
      </c>
      <c r="AA47" s="268">
        <v>10</v>
      </c>
      <c r="AB47" s="270">
        <v>5419</v>
      </c>
      <c r="AC47" s="270">
        <v>5550</v>
      </c>
      <c r="AD47" s="264">
        <f>12*V47</f>
        <v>65028</v>
      </c>
      <c r="AE47" s="295">
        <f t="shared" si="13"/>
        <v>5843.1900000000005</v>
      </c>
      <c r="AF47" s="270">
        <v>5550</v>
      </c>
      <c r="AG47" s="270">
        <f t="shared" si="14"/>
        <v>5843.1900000000005</v>
      </c>
      <c r="AH47" s="52">
        <f t="shared" si="11"/>
        <v>70116</v>
      </c>
    </row>
    <row r="48" spans="1:34" ht="12" customHeight="1">
      <c r="A48" s="266"/>
      <c r="B48" s="257"/>
      <c r="C48" s="258">
        <v>5809</v>
      </c>
      <c r="D48" s="259">
        <f t="shared" si="12"/>
        <v>5983.27</v>
      </c>
      <c r="E48" s="717"/>
      <c r="F48" s="263"/>
      <c r="G48" s="262"/>
      <c r="H48" s="262"/>
      <c r="I48" s="260"/>
      <c r="J48" s="262"/>
      <c r="K48" s="263"/>
      <c r="L48" s="263"/>
      <c r="M48" s="268">
        <v>31</v>
      </c>
      <c r="N48" s="269"/>
      <c r="O48" s="283"/>
      <c r="P48" s="286">
        <f t="shared" si="6"/>
        <v>5983.27</v>
      </c>
      <c r="Q48" s="294">
        <v>27</v>
      </c>
      <c r="R48" s="269"/>
      <c r="S48" s="270">
        <v>5683</v>
      </c>
      <c r="T48" s="270">
        <f t="shared" si="7"/>
        <v>5983.27</v>
      </c>
      <c r="U48" s="268">
        <v>21</v>
      </c>
      <c r="V48" s="270">
        <v>5547</v>
      </c>
      <c r="W48" s="270">
        <v>5683</v>
      </c>
      <c r="X48" s="270">
        <f t="shared" si="9"/>
        <v>5983.27</v>
      </c>
      <c r="Y48" s="270">
        <v>5683</v>
      </c>
      <c r="Z48" s="270">
        <f t="shared" si="10"/>
        <v>5983.27</v>
      </c>
      <c r="AA48" s="268">
        <v>11</v>
      </c>
      <c r="AB48" s="270">
        <v>5547</v>
      </c>
      <c r="AC48" s="270">
        <v>5683</v>
      </c>
      <c r="AD48" s="264">
        <f>12*V48</f>
        <v>66564</v>
      </c>
      <c r="AE48" s="295">
        <f t="shared" si="13"/>
        <v>5983.27</v>
      </c>
      <c r="AF48" s="270">
        <v>5683</v>
      </c>
      <c r="AG48" s="270">
        <f t="shared" si="14"/>
        <v>5983.27</v>
      </c>
      <c r="AH48" s="52">
        <f t="shared" si="11"/>
        <v>71796</v>
      </c>
    </row>
    <row r="49" spans="1:34" ht="12" customHeight="1">
      <c r="A49" s="266"/>
      <c r="B49" s="257"/>
      <c r="C49" s="258">
        <v>5948</v>
      </c>
      <c r="D49" s="259">
        <f t="shared" si="12"/>
        <v>6126.4400000000005</v>
      </c>
      <c r="E49" s="717"/>
      <c r="F49" s="263"/>
      <c r="G49" s="262"/>
      <c r="H49" s="262"/>
      <c r="I49" s="260"/>
      <c r="J49" s="262"/>
      <c r="K49" s="263"/>
      <c r="L49" s="263"/>
      <c r="M49" s="268">
        <v>32</v>
      </c>
      <c r="N49" s="269"/>
      <c r="O49" s="283"/>
      <c r="P49" s="286">
        <f t="shared" si="6"/>
        <v>6126.4400000000005</v>
      </c>
      <c r="Q49" s="294">
        <v>28</v>
      </c>
      <c r="R49" s="269"/>
      <c r="S49" s="270">
        <v>5819</v>
      </c>
      <c r="T49" s="270">
        <f t="shared" si="7"/>
        <v>6126.4400000000005</v>
      </c>
      <c r="U49" s="268">
        <v>22</v>
      </c>
      <c r="V49" s="270">
        <v>5677</v>
      </c>
      <c r="W49" s="270">
        <v>5819</v>
      </c>
      <c r="X49" s="296">
        <f t="shared" si="9"/>
        <v>6126.4400000000005</v>
      </c>
      <c r="Y49" s="270">
        <v>5819</v>
      </c>
      <c r="Z49" s="270">
        <f t="shared" si="10"/>
        <v>6126.4400000000005</v>
      </c>
      <c r="AA49" s="268">
        <v>12</v>
      </c>
      <c r="AB49" s="270">
        <v>5677</v>
      </c>
      <c r="AC49" s="270">
        <v>5819</v>
      </c>
      <c r="AD49" s="264">
        <f>12*V49</f>
        <v>68124</v>
      </c>
      <c r="AE49" s="295">
        <f t="shared" si="13"/>
        <v>6126.4400000000005</v>
      </c>
      <c r="AF49" s="270">
        <v>5819</v>
      </c>
      <c r="AG49" s="270">
        <f t="shared" si="14"/>
        <v>6126.4400000000005</v>
      </c>
      <c r="AH49" s="52">
        <f t="shared" si="11"/>
        <v>73512</v>
      </c>
    </row>
    <row r="50" spans="1:34" ht="12" customHeight="1">
      <c r="A50" s="266"/>
      <c r="B50" s="257"/>
      <c r="C50" s="258">
        <v>6088</v>
      </c>
      <c r="D50" s="259">
        <f t="shared" si="12"/>
        <v>6270.64</v>
      </c>
      <c r="E50" s="717"/>
      <c r="F50" s="263"/>
      <c r="G50" s="262"/>
      <c r="H50" s="262"/>
      <c r="I50" s="260"/>
      <c r="J50" s="262"/>
      <c r="K50" s="263"/>
      <c r="L50" s="263"/>
      <c r="M50" s="260"/>
      <c r="N50" s="263"/>
      <c r="O50" s="262"/>
      <c r="P50" s="262"/>
      <c r="Q50" s="260"/>
      <c r="R50" s="263"/>
      <c r="S50" s="262"/>
      <c r="T50" s="262"/>
      <c r="U50" s="268">
        <v>23</v>
      </c>
      <c r="V50" s="269"/>
      <c r="W50" s="297" t="s">
        <v>3</v>
      </c>
      <c r="X50" s="270">
        <f t="shared" si="9"/>
        <v>6270.64</v>
      </c>
      <c r="Y50" s="270">
        <v>5956</v>
      </c>
      <c r="Z50" s="270">
        <f t="shared" si="10"/>
        <v>6270.64</v>
      </c>
      <c r="AA50" s="268">
        <v>13</v>
      </c>
      <c r="AB50" s="270">
        <v>5811</v>
      </c>
      <c r="AC50" s="270">
        <v>5956</v>
      </c>
      <c r="AD50" s="264">
        <f>12*AB50</f>
        <v>69732</v>
      </c>
      <c r="AE50" s="295">
        <f t="shared" si="13"/>
        <v>6270.64</v>
      </c>
      <c r="AF50" s="270">
        <v>5956</v>
      </c>
      <c r="AG50" s="270">
        <f t="shared" si="14"/>
        <v>6270.64</v>
      </c>
      <c r="AH50" s="52">
        <f t="shared" si="11"/>
        <v>75252</v>
      </c>
    </row>
    <row r="51" spans="1:34" ht="12" customHeight="1">
      <c r="A51" s="266"/>
      <c r="B51" s="257"/>
      <c r="C51" s="258">
        <v>6237</v>
      </c>
      <c r="D51" s="259">
        <f t="shared" si="12"/>
        <v>6424.1100000000006</v>
      </c>
      <c r="E51" s="717"/>
      <c r="F51" s="263"/>
      <c r="G51" s="262"/>
      <c r="H51" s="262"/>
      <c r="I51" s="260"/>
      <c r="J51" s="262"/>
      <c r="K51" s="263"/>
      <c r="L51" s="263"/>
      <c r="M51" s="260"/>
      <c r="N51" s="263"/>
      <c r="O51" s="262"/>
      <c r="P51" s="262"/>
      <c r="Q51" s="260"/>
      <c r="R51" s="263"/>
      <c r="S51" s="262"/>
      <c r="T51" s="262"/>
      <c r="U51" s="268">
        <v>24</v>
      </c>
      <c r="V51" s="269"/>
      <c r="W51" s="297" t="s">
        <v>3</v>
      </c>
      <c r="X51" s="270">
        <f t="shared" si="9"/>
        <v>6424.1100000000006</v>
      </c>
      <c r="Y51" s="270">
        <v>6102</v>
      </c>
      <c r="Z51" s="270">
        <f t="shared" si="10"/>
        <v>6424.1100000000006</v>
      </c>
      <c r="AA51" s="268">
        <v>14</v>
      </c>
      <c r="AB51" s="270">
        <v>5948</v>
      </c>
      <c r="AC51" s="270">
        <v>6102</v>
      </c>
      <c r="AD51" s="264">
        <f>12*AB51</f>
        <v>71376</v>
      </c>
      <c r="AE51" s="296">
        <f t="shared" si="13"/>
        <v>6424.1100000000006</v>
      </c>
      <c r="AF51" s="270">
        <v>6102</v>
      </c>
      <c r="AG51" s="270">
        <f t="shared" si="14"/>
        <v>6424.1100000000006</v>
      </c>
      <c r="AH51" s="52">
        <f t="shared" si="11"/>
        <v>77088</v>
      </c>
    </row>
    <row r="52" spans="1:34" ht="12" customHeight="1" thickBot="1">
      <c r="A52" s="266"/>
      <c r="B52" s="257"/>
      <c r="C52" s="258">
        <v>6383</v>
      </c>
      <c r="D52" s="259">
        <f t="shared" si="12"/>
        <v>6574.49</v>
      </c>
      <c r="E52" s="717"/>
      <c r="F52" s="263"/>
      <c r="G52" s="262"/>
      <c r="H52" s="262"/>
      <c r="I52" s="260"/>
      <c r="J52" s="262"/>
      <c r="K52" s="263"/>
      <c r="L52" s="263"/>
      <c r="M52" s="260"/>
      <c r="N52" s="263"/>
      <c r="O52" s="262"/>
      <c r="P52" s="262"/>
      <c r="Q52" s="260"/>
      <c r="R52" s="263"/>
      <c r="S52" s="262"/>
      <c r="T52" s="262"/>
      <c r="U52" s="268">
        <v>25</v>
      </c>
      <c r="V52" s="269"/>
      <c r="W52" s="297" t="s">
        <v>3</v>
      </c>
      <c r="X52" s="270">
        <f t="shared" si="9"/>
        <v>6574.49</v>
      </c>
      <c r="Y52" s="270">
        <v>6245</v>
      </c>
      <c r="Z52" s="270">
        <f t="shared" si="10"/>
        <v>6574.49</v>
      </c>
      <c r="AA52" s="268">
        <v>15</v>
      </c>
      <c r="AB52" s="295"/>
      <c r="AC52" s="298"/>
      <c r="AD52" s="295">
        <v>6245</v>
      </c>
      <c r="AE52" s="295">
        <f t="shared" si="13"/>
        <v>6574.49</v>
      </c>
      <c r="AF52" s="270">
        <v>6245</v>
      </c>
      <c r="AG52" s="270">
        <f t="shared" si="14"/>
        <v>6574.49</v>
      </c>
      <c r="AH52" s="52">
        <f t="shared" si="11"/>
        <v>78888</v>
      </c>
    </row>
    <row r="53" spans="1:34" ht="12" customHeight="1" thickBot="1">
      <c r="A53" s="266"/>
      <c r="B53" s="257"/>
      <c r="C53" s="258">
        <v>6534</v>
      </c>
      <c r="D53" s="299">
        <f t="shared" si="12"/>
        <v>6730.02</v>
      </c>
      <c r="E53" s="720"/>
      <c r="F53" s="263"/>
      <c r="G53" s="262"/>
      <c r="H53" s="300" t="s">
        <v>56</v>
      </c>
      <c r="I53" s="300"/>
      <c r="J53" s="301"/>
      <c r="K53" s="302"/>
      <c r="L53" s="302"/>
      <c r="M53" s="300"/>
      <c r="N53" s="263"/>
      <c r="O53" s="262"/>
      <c r="P53" s="262"/>
      <c r="Q53" s="260"/>
      <c r="R53" s="263"/>
      <c r="S53" s="262"/>
      <c r="T53" s="262"/>
      <c r="U53" s="268">
        <v>26</v>
      </c>
      <c r="V53" s="269"/>
      <c r="W53" s="297" t="s">
        <v>3</v>
      </c>
      <c r="X53" s="270">
        <f t="shared" si="9"/>
        <v>6730.02</v>
      </c>
      <c r="Y53" s="270">
        <v>6393</v>
      </c>
      <c r="Z53" s="270">
        <f t="shared" si="10"/>
        <v>6730.02</v>
      </c>
      <c r="AA53" s="268">
        <v>16</v>
      </c>
      <c r="AB53" s="295"/>
      <c r="AC53" s="298"/>
      <c r="AD53" s="295">
        <v>6393</v>
      </c>
      <c r="AE53" s="295">
        <f t="shared" si="13"/>
        <v>6730.02</v>
      </c>
      <c r="AF53" s="270">
        <v>6393</v>
      </c>
      <c r="AG53" s="270">
        <f t="shared" si="14"/>
        <v>6730.02</v>
      </c>
      <c r="AH53" s="52">
        <f t="shared" si="11"/>
        <v>80760</v>
      </c>
    </row>
    <row r="54" spans="1:34" ht="12" customHeight="1" thickBot="1">
      <c r="A54" s="266"/>
      <c r="B54" s="257"/>
      <c r="C54" s="258">
        <v>6690</v>
      </c>
      <c r="D54" s="259">
        <f t="shared" si="12"/>
        <v>6890.7</v>
      </c>
      <c r="E54" s="717"/>
      <c r="F54" s="263"/>
      <c r="G54" s="262"/>
      <c r="H54" s="262"/>
      <c r="I54" s="260"/>
      <c r="J54" s="262"/>
      <c r="K54" s="263"/>
      <c r="L54" s="263"/>
      <c r="M54" s="260"/>
      <c r="N54" s="263"/>
      <c r="O54" s="262"/>
      <c r="P54" s="262"/>
      <c r="Q54" s="260"/>
      <c r="R54" s="263"/>
      <c r="S54" s="262"/>
      <c r="T54" s="262"/>
      <c r="U54" s="260"/>
      <c r="V54" s="263"/>
      <c r="W54" s="263"/>
      <c r="X54" s="263"/>
      <c r="Y54" s="263"/>
      <c r="Z54" s="263"/>
      <c r="AA54" s="268">
        <v>17</v>
      </c>
      <c r="AB54" s="295"/>
      <c r="AC54" s="298"/>
      <c r="AD54" s="295">
        <v>6545</v>
      </c>
      <c r="AE54" s="295">
        <f t="shared" si="13"/>
        <v>6890.7</v>
      </c>
      <c r="AF54" s="270">
        <v>6545</v>
      </c>
      <c r="AG54" s="270">
        <f t="shared" si="14"/>
        <v>6890.7</v>
      </c>
      <c r="AH54" s="52">
        <f>12*ROUND(AG54,0)</f>
        <v>82692</v>
      </c>
    </row>
    <row r="55" spans="1:34" ht="12" customHeight="1" thickBot="1">
      <c r="A55" s="266"/>
      <c r="B55" s="257"/>
      <c r="C55" s="258">
        <v>6848</v>
      </c>
      <c r="D55" s="299">
        <f t="shared" si="12"/>
        <v>7053.4400000000005</v>
      </c>
      <c r="E55" s="721"/>
      <c r="F55" s="303"/>
      <c r="G55" s="304"/>
      <c r="H55" s="305" t="s">
        <v>57</v>
      </c>
      <c r="I55" s="306"/>
      <c r="J55" s="307"/>
      <c r="K55" s="308"/>
      <c r="L55" s="308"/>
      <c r="M55" s="306"/>
      <c r="N55" s="308"/>
      <c r="O55" s="307"/>
      <c r="P55" s="307"/>
      <c r="Q55" s="309"/>
      <c r="R55" s="303"/>
      <c r="S55" s="304"/>
      <c r="T55" s="304"/>
      <c r="U55" s="309"/>
      <c r="V55" s="303"/>
      <c r="W55" s="303"/>
      <c r="X55" s="303"/>
      <c r="Y55" s="303"/>
      <c r="Z55" s="303"/>
      <c r="AA55" s="268">
        <v>18</v>
      </c>
      <c r="AB55" s="295"/>
      <c r="AC55" s="298"/>
      <c r="AD55" s="295">
        <v>6700</v>
      </c>
      <c r="AE55" s="295">
        <f t="shared" si="13"/>
        <v>7053.4400000000005</v>
      </c>
      <c r="AF55" s="270">
        <v>6700</v>
      </c>
      <c r="AG55" s="270">
        <f t="shared" si="14"/>
        <v>7053.4400000000005</v>
      </c>
      <c r="AH55" s="52">
        <f>12*ROUND(AG55,0)</f>
        <v>84636</v>
      </c>
    </row>
    <row r="56" spans="1:34" s="317" customFormat="1" ht="12" customHeight="1">
      <c r="A56" s="310"/>
      <c r="B56" s="311" t="s">
        <v>54</v>
      </c>
      <c r="C56" s="312"/>
      <c r="D56" s="313"/>
      <c r="E56" s="899" t="s">
        <v>59</v>
      </c>
      <c r="F56" s="315"/>
      <c r="G56" s="311" t="s">
        <v>60</v>
      </c>
      <c r="H56" s="313"/>
      <c r="I56" s="314"/>
      <c r="J56" s="311"/>
      <c r="K56" s="315"/>
      <c r="L56" s="316"/>
      <c r="M56" s="314"/>
      <c r="N56" s="315"/>
      <c r="O56" s="311"/>
      <c r="P56" s="313"/>
      <c r="Q56" s="314"/>
      <c r="R56" s="315"/>
      <c r="S56" s="311"/>
      <c r="T56" s="313"/>
      <c r="U56" s="314"/>
      <c r="V56" s="315"/>
      <c r="W56" s="315"/>
      <c r="X56" s="316"/>
      <c r="Y56" s="315"/>
      <c r="Z56" s="316"/>
      <c r="AA56" s="314"/>
      <c r="AB56" s="315"/>
      <c r="AC56" s="315"/>
      <c r="AD56" s="311"/>
      <c r="AE56" s="316"/>
      <c r="AF56" s="315"/>
      <c r="AG56" s="316"/>
      <c r="AH56" s="101"/>
    </row>
    <row r="57" spans="1:34" ht="12" customHeight="1">
      <c r="C57" s="318"/>
    </row>
    <row r="58" spans="1:34" ht="12" customHeight="1">
      <c r="C58" s="318"/>
    </row>
    <row r="59" spans="1:34" ht="12" customHeight="1">
      <c r="C59" s="318"/>
    </row>
    <row r="60" spans="1:34" ht="12" customHeight="1">
      <c r="C60" s="318"/>
    </row>
    <row r="61" spans="1:34" ht="12" customHeight="1">
      <c r="C61" s="318"/>
    </row>
    <row r="62" spans="1:34" ht="12" customHeight="1">
      <c r="C62" s="318"/>
    </row>
    <row r="63" spans="1:34" ht="12" customHeight="1">
      <c r="C63" s="318"/>
    </row>
  </sheetData>
  <mergeCells count="1">
    <mergeCell ref="P1:T1"/>
  </mergeCells>
  <phoneticPr fontId="3" type="noConversion"/>
  <printOptions horizontalCentered="1" verticalCentered="1" gridLines="1" gridLinesSet="0"/>
  <pageMargins left="0.25" right="0.196850393700787" top="1.06" bottom="0.38" header="0.25" footer="0.21"/>
  <pageSetup orientation="portrait" horizontalDpi="4294967292" r:id="rId1"/>
  <headerFooter alignWithMargins="0">
    <oddHeader xml:space="preserve">&amp;L
&amp;C&amp;"Times New Roman,Bold"&amp;11The California State Universities
ACADEMIC YEAR FACULTY Salary Schedule
Effective September 1, 1998
(Class Codes 2358, 2360, 2375, 2378, 2381, 2384, 2399, 2919)&amp;R&amp;"Times New Roman,Bold"&amp;12 9-1-98
3.0% GSI
2.4% SSI
</oddHeader>
    <oddFooter>&amp;L&amp;"Times New Roman,Bold"&amp;10&amp;D&amp;R&amp;"Times New Roman,Bold"&amp;10&amp;F</oddFooter>
  </headerFooter>
  <rowBreaks count="1" manualBreakCount="1">
    <brk id="56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opLeftCell="E1" workbookViewId="0">
      <selection activeCell="H6" sqref="H6"/>
    </sheetView>
  </sheetViews>
  <sheetFormatPr defaultColWidth="9" defaultRowHeight="12" customHeight="1"/>
  <cols>
    <col min="1" max="1" width="7.85546875" style="645" hidden="1" customWidth="1"/>
    <col min="2" max="4" width="10.7109375" style="645" hidden="1" customWidth="1"/>
    <col min="5" max="5" width="3.5703125" style="648" customWidth="1"/>
    <col min="6" max="6" width="12.7109375" style="603" hidden="1" customWidth="1"/>
    <col min="7" max="7" width="11.42578125" style="646" hidden="1" customWidth="1"/>
    <col min="8" max="8" width="9.5703125" style="646" customWidth="1"/>
    <col min="9" max="9" width="3.140625" style="647" customWidth="1"/>
    <col min="10" max="10" width="12.7109375" style="646" hidden="1" customWidth="1"/>
    <col min="11" max="11" width="12" style="646" hidden="1" customWidth="1"/>
    <col min="12" max="12" width="9.28515625" style="646" bestFit="1" customWidth="1"/>
    <col min="13" max="13" width="3.42578125" style="646" customWidth="1"/>
    <col min="14" max="14" width="12.7109375" style="646" hidden="1" customWidth="1"/>
    <col min="15" max="15" width="11.7109375" style="646" hidden="1" customWidth="1"/>
    <col min="16" max="16" width="11" style="646" bestFit="1" customWidth="1"/>
    <col min="17" max="17" width="3.42578125" style="646" customWidth="1"/>
    <col min="18" max="18" width="12.7109375" style="646" hidden="1" customWidth="1"/>
    <col min="19" max="19" width="11.5703125" style="646" hidden="1" customWidth="1"/>
    <col min="20" max="20" width="9" style="646" bestFit="1" customWidth="1"/>
    <col min="21" max="21" width="3.42578125" style="646" customWidth="1"/>
    <col min="22" max="22" width="12.7109375" style="646" hidden="1" customWidth="1"/>
    <col min="23" max="23" width="12.140625" style="646" hidden="1" customWidth="1"/>
    <col min="24" max="24" width="9.140625" style="646" bestFit="1" customWidth="1"/>
    <col min="25" max="25" width="11.5703125" style="646" hidden="1" customWidth="1"/>
    <col min="26" max="26" width="8.7109375" style="646" bestFit="1" customWidth="1"/>
    <col min="27" max="27" width="3.5703125" style="646" customWidth="1"/>
    <col min="28" max="28" width="12.7109375" style="646" hidden="1" customWidth="1"/>
    <col min="29" max="29" width="11.7109375" style="646" hidden="1" customWidth="1"/>
    <col min="30" max="30" width="12.7109375" style="646" hidden="1" customWidth="1"/>
    <col min="31" max="31" width="10" style="646" bestFit="1" customWidth="1"/>
    <col min="32" max="32" width="12.140625" style="648" hidden="1" customWidth="1"/>
    <col min="33" max="33" width="8.140625" style="648" bestFit="1" customWidth="1"/>
    <col min="34" max="34" width="8" style="646" bestFit="1" customWidth="1"/>
    <col min="35" max="16384" width="9" style="603"/>
  </cols>
  <sheetData>
    <row r="1" spans="1:34" s="586" customFormat="1" ht="12" customHeight="1">
      <c r="A1" s="574"/>
      <c r="B1" s="575"/>
      <c r="C1" s="575"/>
      <c r="D1" s="575"/>
      <c r="E1" s="575"/>
      <c r="F1" s="577" t="s">
        <v>29</v>
      </c>
      <c r="G1" s="578" t="s">
        <v>0</v>
      </c>
      <c r="H1" s="578" t="s">
        <v>0</v>
      </c>
      <c r="I1" s="579"/>
      <c r="J1" s="580" t="s">
        <v>30</v>
      </c>
      <c r="K1" s="581" t="s">
        <v>1</v>
      </c>
      <c r="L1" s="578" t="s">
        <v>1</v>
      </c>
      <c r="M1" s="575"/>
      <c r="N1" s="580" t="s">
        <v>31</v>
      </c>
      <c r="O1" s="582" t="s">
        <v>2</v>
      </c>
      <c r="P1" s="582" t="s">
        <v>2</v>
      </c>
      <c r="Q1" s="583"/>
      <c r="R1" s="582" t="s">
        <v>2</v>
      </c>
      <c r="S1" s="584"/>
      <c r="T1" s="584"/>
      <c r="U1" s="575" t="s">
        <v>3</v>
      </c>
      <c r="V1" s="585" t="s">
        <v>32</v>
      </c>
      <c r="W1" s="583" t="s">
        <v>4</v>
      </c>
      <c r="X1" s="583" t="s">
        <v>4</v>
      </c>
      <c r="Y1" s="583"/>
      <c r="Z1" s="583"/>
      <c r="AA1" s="585"/>
      <c r="AB1" s="575" t="s">
        <v>33</v>
      </c>
      <c r="AC1" s="583" t="s">
        <v>5</v>
      </c>
      <c r="AD1" s="583"/>
      <c r="AE1" s="583" t="s">
        <v>5</v>
      </c>
      <c r="AF1" s="583"/>
      <c r="AG1" s="583"/>
      <c r="AH1" s="576"/>
    </row>
    <row r="2" spans="1:34" s="586" customFormat="1" ht="12" customHeight="1">
      <c r="A2" s="587" t="s">
        <v>6</v>
      </c>
      <c r="B2" s="580" t="s">
        <v>7</v>
      </c>
      <c r="C2" s="580"/>
      <c r="D2" s="580"/>
      <c r="E2" s="580" t="s">
        <v>8</v>
      </c>
      <c r="F2" s="580"/>
      <c r="G2" s="580" t="s">
        <v>9</v>
      </c>
      <c r="H2" s="580" t="s">
        <v>9</v>
      </c>
      <c r="I2" s="588"/>
      <c r="J2" s="580" t="s">
        <v>16</v>
      </c>
      <c r="K2" s="580" t="s">
        <v>10</v>
      </c>
      <c r="L2" s="580" t="s">
        <v>10</v>
      </c>
      <c r="M2" s="580"/>
      <c r="N2" s="580" t="s">
        <v>17</v>
      </c>
      <c r="O2" s="580" t="s">
        <v>3</v>
      </c>
      <c r="P2" s="580"/>
      <c r="Q2" s="580"/>
      <c r="R2" s="580" t="s">
        <v>3</v>
      </c>
      <c r="S2" s="580" t="s">
        <v>11</v>
      </c>
      <c r="T2" s="580" t="s">
        <v>11</v>
      </c>
      <c r="U2" s="580"/>
      <c r="V2" s="580" t="s">
        <v>18</v>
      </c>
      <c r="W2" s="580" t="s">
        <v>3</v>
      </c>
      <c r="X2" s="580"/>
      <c r="Y2" s="580" t="s">
        <v>12</v>
      </c>
      <c r="Z2" s="580" t="s">
        <v>12</v>
      </c>
      <c r="AA2" s="577"/>
      <c r="AB2" s="580" t="s">
        <v>19</v>
      </c>
      <c r="AC2" s="580" t="s">
        <v>3</v>
      </c>
      <c r="AD2" s="589"/>
      <c r="AE2" s="580" t="s">
        <v>3</v>
      </c>
      <c r="AF2" s="580" t="s">
        <v>13</v>
      </c>
      <c r="AG2" s="580" t="s">
        <v>13</v>
      </c>
      <c r="AH2" s="589"/>
    </row>
    <row r="3" spans="1:34" s="586" customFormat="1" ht="12" customHeight="1">
      <c r="A3" s="587" t="s">
        <v>14</v>
      </c>
      <c r="B3" s="580" t="s">
        <v>14</v>
      </c>
      <c r="C3" s="580"/>
      <c r="D3" s="580"/>
      <c r="E3" s="577" t="s">
        <v>15</v>
      </c>
      <c r="F3" s="589"/>
      <c r="G3" s="580" t="s">
        <v>3</v>
      </c>
      <c r="H3" s="580"/>
      <c r="I3" s="590"/>
      <c r="J3" s="580" t="s">
        <v>23</v>
      </c>
      <c r="K3" s="580" t="s">
        <v>16</v>
      </c>
      <c r="L3" s="580" t="s">
        <v>16</v>
      </c>
      <c r="M3" s="580"/>
      <c r="N3" s="577" t="s">
        <v>58</v>
      </c>
      <c r="O3" s="580" t="s">
        <v>17</v>
      </c>
      <c r="P3" s="580" t="s">
        <v>17</v>
      </c>
      <c r="Q3" s="589"/>
      <c r="R3" s="589"/>
      <c r="S3" s="589"/>
      <c r="T3" s="589"/>
      <c r="U3" s="589"/>
      <c r="V3" s="577" t="s">
        <v>25</v>
      </c>
      <c r="W3" s="580" t="s">
        <v>18</v>
      </c>
      <c r="X3" s="580" t="s">
        <v>3</v>
      </c>
      <c r="Y3" s="580"/>
      <c r="Z3" s="580" t="s">
        <v>18</v>
      </c>
      <c r="AA3" s="577"/>
      <c r="AB3" s="580" t="s">
        <v>26</v>
      </c>
      <c r="AC3" s="580" t="s">
        <v>19</v>
      </c>
      <c r="AD3" s="589"/>
      <c r="AE3" s="580" t="s">
        <v>3</v>
      </c>
      <c r="AF3" s="580"/>
      <c r="AG3" s="580" t="s">
        <v>19</v>
      </c>
      <c r="AH3" s="580" t="s">
        <v>3</v>
      </c>
    </row>
    <row r="4" spans="1:34" s="586" customFormat="1" ht="12" customHeight="1">
      <c r="A4" s="587" t="s">
        <v>20</v>
      </c>
      <c r="B4" s="580" t="s">
        <v>67</v>
      </c>
      <c r="C4" s="591">
        <v>35612</v>
      </c>
      <c r="D4" s="591">
        <v>36069</v>
      </c>
      <c r="E4" s="577" t="s">
        <v>22</v>
      </c>
      <c r="F4" s="580" t="s">
        <v>9</v>
      </c>
      <c r="G4" s="580" t="s">
        <v>3</v>
      </c>
      <c r="H4" s="580"/>
      <c r="I4" s="590"/>
      <c r="J4" s="577" t="s">
        <v>10</v>
      </c>
      <c r="K4" s="580" t="s">
        <v>23</v>
      </c>
      <c r="L4" s="580" t="s">
        <v>23</v>
      </c>
      <c r="M4" s="580"/>
      <c r="N4" s="592"/>
      <c r="O4" s="577" t="s">
        <v>58</v>
      </c>
      <c r="P4" s="580" t="s">
        <v>71</v>
      </c>
      <c r="Q4" s="577"/>
      <c r="R4" s="580" t="s">
        <v>63</v>
      </c>
      <c r="S4" s="580" t="s">
        <v>3</v>
      </c>
      <c r="T4" s="580"/>
      <c r="U4" s="589"/>
      <c r="V4" s="580" t="s">
        <v>12</v>
      </c>
      <c r="W4" s="580" t="s">
        <v>25</v>
      </c>
      <c r="X4" s="580" t="s">
        <v>25</v>
      </c>
      <c r="Y4" s="580"/>
      <c r="Z4" s="580"/>
      <c r="AA4" s="577"/>
      <c r="AB4" s="580" t="s">
        <v>13</v>
      </c>
      <c r="AC4" s="580" t="s">
        <v>26</v>
      </c>
      <c r="AD4" s="577" t="s">
        <v>64</v>
      </c>
      <c r="AE4" s="580" t="s">
        <v>26</v>
      </c>
      <c r="AF4" s="577"/>
      <c r="AG4" s="577"/>
      <c r="AH4" s="577" t="s">
        <v>27</v>
      </c>
    </row>
    <row r="5" spans="1:34" s="586" customFormat="1" ht="12" customHeight="1" thickBot="1">
      <c r="A5" s="593">
        <v>34881</v>
      </c>
      <c r="B5" s="594">
        <v>34881</v>
      </c>
      <c r="C5" s="594"/>
      <c r="D5" s="594"/>
      <c r="E5" s="595" t="s">
        <v>28</v>
      </c>
      <c r="F5" s="589"/>
      <c r="G5" s="596" t="s">
        <v>29</v>
      </c>
      <c r="H5" s="596" t="s">
        <v>29</v>
      </c>
      <c r="I5" s="597"/>
      <c r="J5" s="595" t="s">
        <v>1</v>
      </c>
      <c r="K5" s="596" t="s">
        <v>30</v>
      </c>
      <c r="L5" s="596" t="s">
        <v>30</v>
      </c>
      <c r="M5" s="595"/>
      <c r="N5" s="596" t="s">
        <v>2</v>
      </c>
      <c r="O5" s="596" t="s">
        <v>31</v>
      </c>
      <c r="P5" s="596" t="s">
        <v>31</v>
      </c>
      <c r="Q5" s="596"/>
      <c r="R5" s="595" t="s">
        <v>2</v>
      </c>
      <c r="S5" s="596" t="s">
        <v>3</v>
      </c>
      <c r="T5" s="596"/>
      <c r="U5" s="595"/>
      <c r="V5" s="595" t="s">
        <v>4</v>
      </c>
      <c r="W5" s="596" t="s">
        <v>32</v>
      </c>
      <c r="X5" s="596" t="s">
        <v>32</v>
      </c>
      <c r="Y5" s="596"/>
      <c r="Z5" s="596"/>
      <c r="AA5" s="595"/>
      <c r="AB5" s="595" t="s">
        <v>5</v>
      </c>
      <c r="AC5" s="596" t="s">
        <v>33</v>
      </c>
      <c r="AD5" s="577" t="s">
        <v>27</v>
      </c>
      <c r="AE5" s="596" t="s">
        <v>33</v>
      </c>
      <c r="AF5" s="596" t="s">
        <v>3</v>
      </c>
      <c r="AG5" s="596"/>
      <c r="AH5" s="595" t="s">
        <v>7</v>
      </c>
    </row>
    <row r="6" spans="1:34" ht="12" customHeight="1">
      <c r="A6" s="598" t="s">
        <v>34</v>
      </c>
      <c r="B6" s="599">
        <v>2390</v>
      </c>
      <c r="C6" s="599">
        <v>2530</v>
      </c>
      <c r="D6" s="599">
        <f t="shared" ref="D6:D37" si="0">C6*1.03</f>
        <v>2605.9</v>
      </c>
      <c r="E6" s="723">
        <v>1</v>
      </c>
      <c r="F6" s="601">
        <v>2419</v>
      </c>
      <c r="G6" s="601">
        <v>2475</v>
      </c>
      <c r="H6" s="601">
        <f t="shared" ref="H6:H13" si="1">D6</f>
        <v>2605.9</v>
      </c>
      <c r="I6" s="602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1">
        <f>12*F6</f>
        <v>29028</v>
      </c>
      <c r="AE6" s="601"/>
      <c r="AF6" s="601"/>
      <c r="AG6" s="601"/>
      <c r="AH6" s="601">
        <f t="shared" ref="AH6:AH37" si="2">12*ROUND(D6,0)</f>
        <v>31272</v>
      </c>
    </row>
    <row r="7" spans="1:34" ht="12" customHeight="1">
      <c r="A7" s="604"/>
      <c r="B7" s="599"/>
      <c r="C7" s="599">
        <v>2585</v>
      </c>
      <c r="D7" s="599">
        <f t="shared" si="0"/>
        <v>2662.55</v>
      </c>
      <c r="E7" s="723">
        <v>2</v>
      </c>
      <c r="F7" s="601">
        <v>2472</v>
      </c>
      <c r="G7" s="601">
        <v>2529</v>
      </c>
      <c r="H7" s="601">
        <f t="shared" si="1"/>
        <v>2662.55</v>
      </c>
      <c r="I7" s="602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1">
        <f>12*F7</f>
        <v>29664</v>
      </c>
      <c r="AE7" s="601"/>
      <c r="AF7" s="601"/>
      <c r="AG7" s="601"/>
      <c r="AH7" s="601">
        <f t="shared" si="2"/>
        <v>31956</v>
      </c>
    </row>
    <row r="8" spans="1:34" ht="12" customHeight="1">
      <c r="A8" s="598" t="s">
        <v>35</v>
      </c>
      <c r="B8" s="599">
        <v>2495</v>
      </c>
      <c r="C8" s="599">
        <v>2640</v>
      </c>
      <c r="D8" s="599">
        <f t="shared" si="0"/>
        <v>2719.2000000000003</v>
      </c>
      <c r="E8" s="723">
        <v>3</v>
      </c>
      <c r="F8" s="601">
        <v>2525</v>
      </c>
      <c r="G8" s="601">
        <v>2583</v>
      </c>
      <c r="H8" s="601">
        <f t="shared" si="1"/>
        <v>2719.2000000000003</v>
      </c>
      <c r="I8" s="602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1">
        <f>12*F8</f>
        <v>30300</v>
      </c>
      <c r="AE8" s="601"/>
      <c r="AF8" s="601"/>
      <c r="AG8" s="601"/>
      <c r="AH8" s="601">
        <f t="shared" si="2"/>
        <v>32628</v>
      </c>
    </row>
    <row r="9" spans="1:34" ht="12" customHeight="1">
      <c r="A9" s="604"/>
      <c r="B9" s="599"/>
      <c r="C9" s="599">
        <v>2699</v>
      </c>
      <c r="D9" s="599">
        <f t="shared" si="0"/>
        <v>2779.9700000000003</v>
      </c>
      <c r="E9" s="723">
        <v>4</v>
      </c>
      <c r="F9" s="601">
        <v>2581</v>
      </c>
      <c r="G9" s="601">
        <v>2641</v>
      </c>
      <c r="H9" s="601">
        <f t="shared" si="1"/>
        <v>2779.9700000000003</v>
      </c>
      <c r="I9" s="602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1">
        <f>12*F9</f>
        <v>30972</v>
      </c>
      <c r="AE9" s="601"/>
      <c r="AF9" s="601"/>
      <c r="AG9" s="601"/>
      <c r="AH9" s="601">
        <f t="shared" si="2"/>
        <v>33360</v>
      </c>
    </row>
    <row r="10" spans="1:34" ht="12" customHeight="1">
      <c r="A10" s="598" t="s">
        <v>36</v>
      </c>
      <c r="B10" s="599">
        <v>2605</v>
      </c>
      <c r="C10" s="599">
        <v>2757</v>
      </c>
      <c r="D10" s="599">
        <f t="shared" si="0"/>
        <v>2839.71</v>
      </c>
      <c r="E10" s="723">
        <v>5</v>
      </c>
      <c r="F10" s="601">
        <v>2636</v>
      </c>
      <c r="G10" s="601">
        <v>2697</v>
      </c>
      <c r="H10" s="601">
        <f t="shared" si="1"/>
        <v>2839.71</v>
      </c>
      <c r="I10" s="602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1">
        <f>12*F10</f>
        <v>31632</v>
      </c>
      <c r="AE10" s="601"/>
      <c r="AF10" s="601"/>
      <c r="AG10" s="601"/>
      <c r="AH10" s="601">
        <f t="shared" si="2"/>
        <v>34080</v>
      </c>
    </row>
    <row r="11" spans="1:34" ht="12" customHeight="1">
      <c r="A11" s="598"/>
      <c r="B11" s="599"/>
      <c r="C11" s="599">
        <v>2821</v>
      </c>
      <c r="D11" s="599">
        <f t="shared" si="0"/>
        <v>2905.63</v>
      </c>
      <c r="E11" s="724">
        <v>6</v>
      </c>
      <c r="F11" s="606"/>
      <c r="G11" s="606">
        <v>2760</v>
      </c>
      <c r="H11" s="606">
        <f t="shared" si="1"/>
        <v>2905.63</v>
      </c>
      <c r="I11" s="602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1"/>
      <c r="AE11" s="601"/>
      <c r="AF11" s="601"/>
      <c r="AG11" s="601"/>
      <c r="AH11" s="601">
        <f t="shared" si="2"/>
        <v>34872</v>
      </c>
    </row>
    <row r="12" spans="1:34" ht="12" customHeight="1">
      <c r="A12" s="598"/>
      <c r="B12" s="599"/>
      <c r="C12" s="599">
        <v>2885</v>
      </c>
      <c r="D12" s="599">
        <f t="shared" si="0"/>
        <v>2971.55</v>
      </c>
      <c r="E12" s="724">
        <v>7</v>
      </c>
      <c r="F12" s="606"/>
      <c r="G12" s="606">
        <v>2823</v>
      </c>
      <c r="H12" s="606">
        <f t="shared" si="1"/>
        <v>2971.55</v>
      </c>
      <c r="I12" s="602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1"/>
      <c r="AE12" s="601"/>
      <c r="AF12" s="601"/>
      <c r="AG12" s="601"/>
      <c r="AH12" s="601">
        <f t="shared" si="2"/>
        <v>35664</v>
      </c>
    </row>
    <row r="13" spans="1:34" ht="12" customHeight="1">
      <c r="A13" s="598"/>
      <c r="B13" s="599"/>
      <c r="C13" s="599">
        <v>2952</v>
      </c>
      <c r="D13" s="599">
        <f t="shared" si="0"/>
        <v>3040.56</v>
      </c>
      <c r="E13" s="724">
        <v>8</v>
      </c>
      <c r="F13" s="606"/>
      <c r="G13" s="606">
        <v>2888</v>
      </c>
      <c r="H13" s="606">
        <f t="shared" si="1"/>
        <v>3040.56</v>
      </c>
      <c r="I13" s="602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1"/>
      <c r="AE13" s="601"/>
      <c r="AF13" s="601"/>
      <c r="AG13" s="601"/>
      <c r="AH13" s="601">
        <f t="shared" si="2"/>
        <v>36492</v>
      </c>
    </row>
    <row r="14" spans="1:34" ht="12" customHeight="1">
      <c r="A14" s="598" t="s">
        <v>37</v>
      </c>
      <c r="B14" s="599">
        <v>2853</v>
      </c>
      <c r="C14" s="599">
        <v>3019</v>
      </c>
      <c r="D14" s="599">
        <f t="shared" si="0"/>
        <v>3109.57</v>
      </c>
      <c r="E14" s="723"/>
      <c r="F14" s="600"/>
      <c r="G14" s="600"/>
      <c r="H14" s="600"/>
      <c r="I14" s="602">
        <v>1</v>
      </c>
      <c r="J14" s="169">
        <v>2887</v>
      </c>
      <c r="K14" s="169">
        <v>2954</v>
      </c>
      <c r="L14" s="169">
        <f t="shared" ref="L14:L27" si="3">D14</f>
        <v>3109.57</v>
      </c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1">
        <f t="shared" ref="AD14:AD22" si="4">12*J14</f>
        <v>34644</v>
      </c>
      <c r="AE14" s="601"/>
      <c r="AF14" s="601"/>
      <c r="AG14" s="601"/>
      <c r="AH14" s="601">
        <f t="shared" si="2"/>
        <v>37320</v>
      </c>
    </row>
    <row r="15" spans="1:34" ht="12" customHeight="1">
      <c r="A15" s="604"/>
      <c r="B15" s="599"/>
      <c r="C15" s="599">
        <v>3091</v>
      </c>
      <c r="D15" s="599">
        <f t="shared" si="0"/>
        <v>3183.73</v>
      </c>
      <c r="E15" s="723"/>
      <c r="F15" s="600"/>
      <c r="G15" s="600"/>
      <c r="H15" s="600"/>
      <c r="I15" s="602">
        <v>2</v>
      </c>
      <c r="J15" s="169">
        <v>2956</v>
      </c>
      <c r="K15" s="169">
        <v>3024</v>
      </c>
      <c r="L15" s="169">
        <f t="shared" si="3"/>
        <v>3183.73</v>
      </c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1">
        <f t="shared" si="4"/>
        <v>35472</v>
      </c>
      <c r="AE15" s="601"/>
      <c r="AF15" s="601"/>
      <c r="AG15" s="601"/>
      <c r="AH15" s="601">
        <f t="shared" si="2"/>
        <v>38208</v>
      </c>
    </row>
    <row r="16" spans="1:34" ht="12" customHeight="1">
      <c r="A16" s="598" t="s">
        <v>38</v>
      </c>
      <c r="B16" s="599">
        <v>2989</v>
      </c>
      <c r="C16" s="599">
        <v>3163</v>
      </c>
      <c r="D16" s="599">
        <f t="shared" si="0"/>
        <v>3257.89</v>
      </c>
      <c r="E16" s="723"/>
      <c r="F16" s="600"/>
      <c r="G16" s="600"/>
      <c r="H16" s="600"/>
      <c r="I16" s="602">
        <v>3</v>
      </c>
      <c r="J16" s="169">
        <v>3025</v>
      </c>
      <c r="K16" s="169">
        <v>3095</v>
      </c>
      <c r="L16" s="169">
        <f t="shared" si="3"/>
        <v>3257.89</v>
      </c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1">
        <f t="shared" si="4"/>
        <v>36300</v>
      </c>
      <c r="AE16" s="601"/>
      <c r="AF16" s="601"/>
      <c r="AG16" s="601"/>
      <c r="AH16" s="601">
        <f t="shared" si="2"/>
        <v>39096</v>
      </c>
    </row>
    <row r="17" spans="1:34" ht="12" customHeight="1" thickBot="1">
      <c r="A17" s="604"/>
      <c r="B17" s="599"/>
      <c r="C17" s="599">
        <v>3239</v>
      </c>
      <c r="D17" s="599">
        <f t="shared" si="0"/>
        <v>3336.17</v>
      </c>
      <c r="E17" s="723"/>
      <c r="F17" s="600"/>
      <c r="G17" s="600"/>
      <c r="H17" s="600"/>
      <c r="I17" s="602">
        <v>4</v>
      </c>
      <c r="J17" s="169">
        <v>3097</v>
      </c>
      <c r="K17" s="169">
        <v>3169</v>
      </c>
      <c r="L17" s="169">
        <f t="shared" si="3"/>
        <v>3336.17</v>
      </c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1">
        <f t="shared" si="4"/>
        <v>37164</v>
      </c>
      <c r="AE17" s="601"/>
      <c r="AF17" s="601"/>
      <c r="AG17" s="601"/>
      <c r="AH17" s="601">
        <f t="shared" si="2"/>
        <v>40032</v>
      </c>
    </row>
    <row r="18" spans="1:34" ht="12" customHeight="1">
      <c r="A18" s="598" t="s">
        <v>39</v>
      </c>
      <c r="B18" s="599">
        <v>3130</v>
      </c>
      <c r="C18" s="599">
        <v>3313</v>
      </c>
      <c r="D18" s="599">
        <f t="shared" si="0"/>
        <v>3412.39</v>
      </c>
      <c r="E18" s="723"/>
      <c r="F18" s="600"/>
      <c r="G18" s="600"/>
      <c r="H18" s="600"/>
      <c r="I18" s="602">
        <v>5</v>
      </c>
      <c r="J18" s="169">
        <v>3168</v>
      </c>
      <c r="K18" s="169">
        <v>3241</v>
      </c>
      <c r="L18" s="170">
        <f t="shared" si="3"/>
        <v>3412.39</v>
      </c>
      <c r="M18" s="607">
        <v>1</v>
      </c>
      <c r="N18" s="608">
        <v>3168</v>
      </c>
      <c r="O18" s="608">
        <v>3241</v>
      </c>
      <c r="P18" s="609">
        <f t="shared" ref="P18:P49" si="5">D18</f>
        <v>3412.39</v>
      </c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1">
        <f t="shared" si="4"/>
        <v>38016</v>
      </c>
      <c r="AE18" s="601"/>
      <c r="AF18" s="601"/>
      <c r="AG18" s="601"/>
      <c r="AH18" s="601">
        <f t="shared" si="2"/>
        <v>40944</v>
      </c>
    </row>
    <row r="19" spans="1:34" ht="12" customHeight="1">
      <c r="A19" s="604"/>
      <c r="B19" s="599"/>
      <c r="C19" s="599">
        <v>3391</v>
      </c>
      <c r="D19" s="599">
        <f t="shared" si="0"/>
        <v>3492.73</v>
      </c>
      <c r="E19" s="723"/>
      <c r="F19" s="600"/>
      <c r="G19" s="600"/>
      <c r="H19" s="600"/>
      <c r="I19" s="602">
        <v>6</v>
      </c>
      <c r="J19" s="169">
        <v>3243</v>
      </c>
      <c r="K19" s="169">
        <v>3318</v>
      </c>
      <c r="L19" s="170">
        <f t="shared" si="3"/>
        <v>3492.73</v>
      </c>
      <c r="M19" s="610">
        <v>2</v>
      </c>
      <c r="N19" s="611">
        <v>3243</v>
      </c>
      <c r="O19" s="611">
        <v>3318</v>
      </c>
      <c r="P19" s="612">
        <f t="shared" si="5"/>
        <v>3492.73</v>
      </c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1">
        <f t="shared" si="4"/>
        <v>38916</v>
      </c>
      <c r="AE19" s="601"/>
      <c r="AF19" s="601"/>
      <c r="AG19" s="601"/>
      <c r="AH19" s="601">
        <f t="shared" si="2"/>
        <v>41916</v>
      </c>
    </row>
    <row r="20" spans="1:34" ht="12" customHeight="1">
      <c r="A20" s="598" t="s">
        <v>40</v>
      </c>
      <c r="B20" s="599">
        <v>3280</v>
      </c>
      <c r="C20" s="599">
        <v>3471</v>
      </c>
      <c r="D20" s="599">
        <f t="shared" si="0"/>
        <v>3575.13</v>
      </c>
      <c r="E20" s="723"/>
      <c r="F20" s="600"/>
      <c r="G20" s="600"/>
      <c r="H20" s="600"/>
      <c r="I20" s="602">
        <v>7</v>
      </c>
      <c r="J20" s="169">
        <v>3319</v>
      </c>
      <c r="K20" s="169">
        <v>3396</v>
      </c>
      <c r="L20" s="170">
        <f t="shared" si="3"/>
        <v>3575.13</v>
      </c>
      <c r="M20" s="610">
        <v>3</v>
      </c>
      <c r="N20" s="611">
        <v>3319</v>
      </c>
      <c r="O20" s="611">
        <v>3396</v>
      </c>
      <c r="P20" s="612">
        <f t="shared" si="5"/>
        <v>3575.13</v>
      </c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1">
        <f t="shared" si="4"/>
        <v>39828</v>
      </c>
      <c r="AE20" s="601"/>
      <c r="AF20" s="601"/>
      <c r="AG20" s="601"/>
      <c r="AH20" s="601">
        <f t="shared" si="2"/>
        <v>42900</v>
      </c>
    </row>
    <row r="21" spans="1:34" ht="12" customHeight="1" thickBot="1">
      <c r="A21" s="604"/>
      <c r="B21" s="599"/>
      <c r="C21" s="599">
        <v>3551</v>
      </c>
      <c r="D21" s="599">
        <f t="shared" si="0"/>
        <v>3657.53</v>
      </c>
      <c r="E21" s="723"/>
      <c r="F21" s="600"/>
      <c r="G21" s="600"/>
      <c r="H21" s="600"/>
      <c r="I21" s="602">
        <v>8</v>
      </c>
      <c r="J21" s="169">
        <v>3396</v>
      </c>
      <c r="K21" s="169">
        <v>3474</v>
      </c>
      <c r="L21" s="170">
        <f t="shared" si="3"/>
        <v>3657.53</v>
      </c>
      <c r="M21" s="613">
        <v>4</v>
      </c>
      <c r="N21" s="614">
        <v>3396</v>
      </c>
      <c r="O21" s="614">
        <v>3474</v>
      </c>
      <c r="P21" s="615">
        <f t="shared" si="5"/>
        <v>3657.53</v>
      </c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1">
        <f t="shared" si="4"/>
        <v>40752</v>
      </c>
      <c r="AE21" s="601"/>
      <c r="AF21" s="601"/>
      <c r="AG21" s="601"/>
      <c r="AH21" s="601">
        <f t="shared" si="2"/>
        <v>43896</v>
      </c>
    </row>
    <row r="22" spans="1:34" ht="12" customHeight="1">
      <c r="A22" s="598" t="s">
        <v>41</v>
      </c>
      <c r="B22" s="599">
        <v>3432</v>
      </c>
      <c r="C22" s="599">
        <v>3632</v>
      </c>
      <c r="D22" s="599">
        <f t="shared" si="0"/>
        <v>3740.96</v>
      </c>
      <c r="E22" s="723"/>
      <c r="F22" s="600"/>
      <c r="G22" s="600"/>
      <c r="H22" s="600"/>
      <c r="I22" s="602">
        <v>9</v>
      </c>
      <c r="J22" s="169">
        <v>3473</v>
      </c>
      <c r="K22" s="169">
        <v>3553</v>
      </c>
      <c r="L22" s="169">
        <f t="shared" si="3"/>
        <v>3740.96</v>
      </c>
      <c r="M22" s="600">
        <v>5</v>
      </c>
      <c r="N22" s="601">
        <v>3473</v>
      </c>
      <c r="O22" s="601">
        <v>3553</v>
      </c>
      <c r="P22" s="601">
        <f t="shared" si="5"/>
        <v>3740.96</v>
      </c>
      <c r="Q22" s="600">
        <v>1</v>
      </c>
      <c r="R22" s="601">
        <v>3473</v>
      </c>
      <c r="S22" s="601">
        <v>3553</v>
      </c>
      <c r="T22" s="601">
        <f t="shared" ref="T22:T49" si="6">D22</f>
        <v>3740.96</v>
      </c>
      <c r="U22" s="600"/>
      <c r="V22" s="600"/>
      <c r="W22" s="600"/>
      <c r="X22" s="600"/>
      <c r="Y22" s="600"/>
      <c r="Z22" s="600"/>
      <c r="AA22" s="600"/>
      <c r="AB22" s="600"/>
      <c r="AC22" s="600"/>
      <c r="AD22" s="601">
        <f t="shared" si="4"/>
        <v>41676</v>
      </c>
      <c r="AE22" s="601"/>
      <c r="AF22" s="601"/>
      <c r="AG22" s="601"/>
      <c r="AH22" s="601">
        <f t="shared" si="2"/>
        <v>44892</v>
      </c>
    </row>
    <row r="23" spans="1:34" ht="12" customHeight="1">
      <c r="A23" s="604"/>
      <c r="B23" s="599"/>
      <c r="C23" s="599">
        <v>3719</v>
      </c>
      <c r="D23" s="599">
        <f t="shared" si="0"/>
        <v>3830.57</v>
      </c>
      <c r="E23" s="723"/>
      <c r="F23" s="600"/>
      <c r="G23" s="600"/>
      <c r="H23" s="600"/>
      <c r="I23" s="616">
        <v>10</v>
      </c>
      <c r="J23" s="605"/>
      <c r="K23" s="606">
        <v>3639</v>
      </c>
      <c r="L23" s="284">
        <f t="shared" si="3"/>
        <v>3830.57</v>
      </c>
      <c r="M23" s="600">
        <v>6</v>
      </c>
      <c r="N23" s="601">
        <v>3557</v>
      </c>
      <c r="O23" s="601">
        <v>3639</v>
      </c>
      <c r="P23" s="601">
        <f t="shared" si="5"/>
        <v>3830.57</v>
      </c>
      <c r="Q23" s="600">
        <v>2</v>
      </c>
      <c r="R23" s="601">
        <v>3557</v>
      </c>
      <c r="S23" s="601">
        <v>3639</v>
      </c>
      <c r="T23" s="601">
        <f t="shared" si="6"/>
        <v>3830.57</v>
      </c>
      <c r="U23" s="600"/>
      <c r="V23" s="600"/>
      <c r="W23" s="600"/>
      <c r="X23" s="600"/>
      <c r="Y23" s="600"/>
      <c r="Z23" s="600"/>
      <c r="AA23" s="600"/>
      <c r="AB23" s="600"/>
      <c r="AC23" s="600"/>
      <c r="AD23" s="601">
        <f t="shared" ref="AD23:AD45" si="7">12*R23</f>
        <v>42684</v>
      </c>
      <c r="AE23" s="601"/>
      <c r="AF23" s="601"/>
      <c r="AG23" s="601"/>
      <c r="AH23" s="601">
        <f t="shared" si="2"/>
        <v>45972</v>
      </c>
    </row>
    <row r="24" spans="1:34" ht="12" customHeight="1">
      <c r="A24" s="598" t="s">
        <v>42</v>
      </c>
      <c r="B24" s="599">
        <v>3597</v>
      </c>
      <c r="C24" s="599">
        <v>3806</v>
      </c>
      <c r="D24" s="599">
        <f t="shared" si="0"/>
        <v>3920.1800000000003</v>
      </c>
      <c r="E24" s="723"/>
      <c r="F24" s="600"/>
      <c r="G24" s="600"/>
      <c r="H24" s="600"/>
      <c r="I24" s="616">
        <v>11</v>
      </c>
      <c r="J24" s="605"/>
      <c r="K24" s="606">
        <v>3724</v>
      </c>
      <c r="L24" s="284">
        <f t="shared" si="3"/>
        <v>3920.1800000000003</v>
      </c>
      <c r="M24" s="600">
        <v>7</v>
      </c>
      <c r="N24" s="601">
        <v>3640</v>
      </c>
      <c r="O24" s="601">
        <v>3724</v>
      </c>
      <c r="P24" s="601">
        <f t="shared" si="5"/>
        <v>3920.1800000000003</v>
      </c>
      <c r="Q24" s="600">
        <v>3</v>
      </c>
      <c r="R24" s="601">
        <v>3640</v>
      </c>
      <c r="S24" s="601">
        <v>3724</v>
      </c>
      <c r="T24" s="601">
        <f t="shared" si="6"/>
        <v>3920.1800000000003</v>
      </c>
      <c r="U24" s="600"/>
      <c r="V24" s="600"/>
      <c r="W24" s="600"/>
      <c r="X24" s="600"/>
      <c r="Y24" s="600"/>
      <c r="Z24" s="600"/>
      <c r="AA24" s="600"/>
      <c r="AB24" s="600"/>
      <c r="AC24" s="600"/>
      <c r="AD24" s="601">
        <f t="shared" si="7"/>
        <v>43680</v>
      </c>
      <c r="AE24" s="601"/>
      <c r="AF24" s="601"/>
      <c r="AG24" s="601"/>
      <c r="AH24" s="601">
        <f t="shared" si="2"/>
        <v>47040</v>
      </c>
    </row>
    <row r="25" spans="1:34" ht="12" customHeight="1">
      <c r="A25" s="604"/>
      <c r="B25" s="599"/>
      <c r="C25" s="599">
        <v>3897</v>
      </c>
      <c r="D25" s="599">
        <f t="shared" si="0"/>
        <v>4013.9100000000003</v>
      </c>
      <c r="E25" s="723"/>
      <c r="F25" s="600"/>
      <c r="G25" s="600"/>
      <c r="H25" s="600"/>
      <c r="I25" s="616">
        <v>12</v>
      </c>
      <c r="J25" s="605"/>
      <c r="K25" s="606">
        <v>3813</v>
      </c>
      <c r="L25" s="284">
        <f t="shared" si="3"/>
        <v>4013.9100000000003</v>
      </c>
      <c r="M25" s="600">
        <v>8</v>
      </c>
      <c r="N25" s="601">
        <v>3727</v>
      </c>
      <c r="O25" s="601">
        <v>3813</v>
      </c>
      <c r="P25" s="601">
        <f t="shared" si="5"/>
        <v>4013.9100000000003</v>
      </c>
      <c r="Q25" s="600">
        <v>4</v>
      </c>
      <c r="R25" s="601">
        <v>3727</v>
      </c>
      <c r="S25" s="601">
        <v>3813</v>
      </c>
      <c r="T25" s="601">
        <f t="shared" si="6"/>
        <v>4013.9100000000003</v>
      </c>
      <c r="U25" s="600"/>
      <c r="V25" s="600"/>
      <c r="W25" s="600"/>
      <c r="X25" s="600"/>
      <c r="Y25" s="600"/>
      <c r="Z25" s="600"/>
      <c r="AA25" s="600"/>
      <c r="AB25" s="600"/>
      <c r="AC25" s="600"/>
      <c r="AD25" s="601">
        <f t="shared" si="7"/>
        <v>44724</v>
      </c>
      <c r="AE25" s="601"/>
      <c r="AF25" s="601"/>
      <c r="AG25" s="601"/>
      <c r="AH25" s="601">
        <f t="shared" si="2"/>
        <v>48168</v>
      </c>
    </row>
    <row r="26" spans="1:34" ht="12" customHeight="1">
      <c r="A26" s="598" t="s">
        <v>43</v>
      </c>
      <c r="B26" s="599">
        <v>3768</v>
      </c>
      <c r="C26" s="599">
        <v>3987</v>
      </c>
      <c r="D26" s="599">
        <f t="shared" si="0"/>
        <v>4106.6099999999997</v>
      </c>
      <c r="E26" s="723"/>
      <c r="F26" s="600"/>
      <c r="G26" s="600"/>
      <c r="H26" s="600"/>
      <c r="I26" s="616">
        <v>13</v>
      </c>
      <c r="J26" s="605"/>
      <c r="K26" s="606">
        <v>3901</v>
      </c>
      <c r="L26" s="284">
        <f t="shared" si="3"/>
        <v>4106.6099999999997</v>
      </c>
      <c r="M26" s="600">
        <v>9</v>
      </c>
      <c r="N26" s="601">
        <v>3813</v>
      </c>
      <c r="O26" s="601">
        <v>3901</v>
      </c>
      <c r="P26" s="601">
        <f t="shared" si="5"/>
        <v>4106.6099999999997</v>
      </c>
      <c r="Q26" s="600">
        <v>5</v>
      </c>
      <c r="R26" s="601">
        <v>3813</v>
      </c>
      <c r="S26" s="601">
        <v>3901</v>
      </c>
      <c r="T26" s="601">
        <f t="shared" si="6"/>
        <v>4106.6099999999997</v>
      </c>
      <c r="U26" s="600"/>
      <c r="V26" s="600"/>
      <c r="W26" s="600"/>
      <c r="X26" s="600"/>
      <c r="Y26" s="600"/>
      <c r="Z26" s="600"/>
      <c r="AA26" s="600"/>
      <c r="AB26" s="600"/>
      <c r="AC26" s="600"/>
      <c r="AD26" s="601">
        <f t="shared" si="7"/>
        <v>45756</v>
      </c>
      <c r="AE26" s="601"/>
      <c r="AF26" s="601"/>
      <c r="AG26" s="601"/>
      <c r="AH26" s="601">
        <f t="shared" si="2"/>
        <v>49284</v>
      </c>
    </row>
    <row r="27" spans="1:34" ht="12" customHeight="1">
      <c r="A27" s="604"/>
      <c r="B27" s="599"/>
      <c r="C27" s="599">
        <v>4082</v>
      </c>
      <c r="D27" s="599">
        <f t="shared" si="0"/>
        <v>4204.46</v>
      </c>
      <c r="E27" s="723"/>
      <c r="F27" s="600"/>
      <c r="G27" s="600"/>
      <c r="H27" s="600"/>
      <c r="I27" s="616">
        <v>14</v>
      </c>
      <c r="J27" s="605"/>
      <c r="K27" s="606">
        <v>3994</v>
      </c>
      <c r="L27" s="284">
        <f t="shared" si="3"/>
        <v>4204.46</v>
      </c>
      <c r="M27" s="600">
        <v>10</v>
      </c>
      <c r="N27" s="601">
        <v>3904</v>
      </c>
      <c r="O27" s="601">
        <v>3994</v>
      </c>
      <c r="P27" s="601">
        <f t="shared" si="5"/>
        <v>4204.46</v>
      </c>
      <c r="Q27" s="600">
        <v>6</v>
      </c>
      <c r="R27" s="601">
        <v>3904</v>
      </c>
      <c r="S27" s="601">
        <v>3994</v>
      </c>
      <c r="T27" s="601">
        <f t="shared" si="6"/>
        <v>4204.46</v>
      </c>
      <c r="U27" s="600"/>
      <c r="V27" s="600"/>
      <c r="W27" s="600"/>
      <c r="X27" s="600"/>
      <c r="Y27" s="600"/>
      <c r="Z27" s="600"/>
      <c r="AA27" s="600"/>
      <c r="AB27" s="600"/>
      <c r="AC27" s="600"/>
      <c r="AD27" s="601">
        <f t="shared" si="7"/>
        <v>46848</v>
      </c>
      <c r="AE27" s="601"/>
      <c r="AF27" s="601"/>
      <c r="AG27" s="601"/>
      <c r="AH27" s="601">
        <f t="shared" si="2"/>
        <v>50448</v>
      </c>
    </row>
    <row r="28" spans="1:34" ht="12" customHeight="1">
      <c r="A28" s="598" t="s">
        <v>44</v>
      </c>
      <c r="B28" s="599">
        <v>3948</v>
      </c>
      <c r="C28" s="599">
        <v>4177</v>
      </c>
      <c r="D28" s="599">
        <f t="shared" si="0"/>
        <v>4302.3100000000004</v>
      </c>
      <c r="E28" s="723"/>
      <c r="F28" s="600"/>
      <c r="G28" s="600"/>
      <c r="H28" s="600"/>
      <c r="I28" s="602"/>
      <c r="J28" s="600"/>
      <c r="K28" s="600"/>
      <c r="L28" s="600"/>
      <c r="M28" s="600">
        <v>11</v>
      </c>
      <c r="N28" s="601">
        <v>3995</v>
      </c>
      <c r="O28" s="601">
        <v>4087</v>
      </c>
      <c r="P28" s="601">
        <f t="shared" si="5"/>
        <v>4302.3100000000004</v>
      </c>
      <c r="Q28" s="600">
        <v>7</v>
      </c>
      <c r="R28" s="601">
        <v>3995</v>
      </c>
      <c r="S28" s="601">
        <v>4087</v>
      </c>
      <c r="T28" s="601">
        <f t="shared" si="6"/>
        <v>4302.3100000000004</v>
      </c>
      <c r="U28" s="600">
        <v>1</v>
      </c>
      <c r="V28" s="601">
        <v>3995</v>
      </c>
      <c r="W28" s="601">
        <v>4087</v>
      </c>
      <c r="X28" s="617">
        <f t="shared" ref="X28:X53" si="8">D28</f>
        <v>4302.3100000000004</v>
      </c>
      <c r="Y28" s="601">
        <v>4087</v>
      </c>
      <c r="Z28" s="617">
        <f t="shared" ref="Z28:Z53" si="9">D28</f>
        <v>4302.3100000000004</v>
      </c>
      <c r="AA28" s="600"/>
      <c r="AB28" s="600"/>
      <c r="AC28" s="600"/>
      <c r="AD28" s="601">
        <f t="shared" si="7"/>
        <v>47940</v>
      </c>
      <c r="AE28" s="601"/>
      <c r="AF28" s="601"/>
      <c r="AG28" s="601"/>
      <c r="AH28" s="601">
        <f t="shared" si="2"/>
        <v>51624</v>
      </c>
    </row>
    <row r="29" spans="1:34" ht="12" customHeight="1">
      <c r="A29" s="604" t="s">
        <v>3</v>
      </c>
      <c r="B29" s="599"/>
      <c r="C29" s="599">
        <v>4279</v>
      </c>
      <c r="D29" s="599">
        <f t="shared" si="0"/>
        <v>4407.37</v>
      </c>
      <c r="E29" s="723"/>
      <c r="F29" s="600"/>
      <c r="G29" s="600"/>
      <c r="H29" s="600"/>
      <c r="I29" s="602"/>
      <c r="J29" s="600"/>
      <c r="K29" s="600"/>
      <c r="L29" s="600"/>
      <c r="M29" s="600">
        <v>12</v>
      </c>
      <c r="N29" s="601">
        <v>4091</v>
      </c>
      <c r="O29" s="601">
        <v>4186</v>
      </c>
      <c r="P29" s="601">
        <f t="shared" si="5"/>
        <v>4407.37</v>
      </c>
      <c r="Q29" s="600">
        <v>8</v>
      </c>
      <c r="R29" s="601">
        <v>4091</v>
      </c>
      <c r="S29" s="601">
        <v>4186</v>
      </c>
      <c r="T29" s="601">
        <f t="shared" si="6"/>
        <v>4407.37</v>
      </c>
      <c r="U29" s="600">
        <v>2</v>
      </c>
      <c r="V29" s="601">
        <v>4091</v>
      </c>
      <c r="W29" s="601">
        <v>4186</v>
      </c>
      <c r="X29" s="617">
        <f t="shared" si="8"/>
        <v>4407.37</v>
      </c>
      <c r="Y29" s="601">
        <v>4186</v>
      </c>
      <c r="Z29" s="617">
        <f t="shared" si="9"/>
        <v>4407.37</v>
      </c>
      <c r="AA29" s="600"/>
      <c r="AB29" s="600"/>
      <c r="AC29" s="600"/>
      <c r="AD29" s="601">
        <f t="shared" si="7"/>
        <v>49092</v>
      </c>
      <c r="AE29" s="601"/>
      <c r="AF29" s="601"/>
      <c r="AG29" s="601"/>
      <c r="AH29" s="601">
        <f t="shared" si="2"/>
        <v>52884</v>
      </c>
    </row>
    <row r="30" spans="1:34" ht="12" customHeight="1">
      <c r="A30" s="598" t="s">
        <v>45</v>
      </c>
      <c r="B30" s="599">
        <v>4136</v>
      </c>
      <c r="C30" s="599">
        <v>4378</v>
      </c>
      <c r="D30" s="599">
        <f t="shared" si="0"/>
        <v>4509.34</v>
      </c>
      <c r="E30" s="723"/>
      <c r="F30" s="600"/>
      <c r="G30" s="600"/>
      <c r="H30" s="600"/>
      <c r="I30" s="602"/>
      <c r="J30" s="600"/>
      <c r="K30" s="600"/>
      <c r="L30" s="600"/>
      <c r="M30" s="600">
        <v>13</v>
      </c>
      <c r="N30" s="601">
        <v>4186</v>
      </c>
      <c r="O30" s="601">
        <v>4283</v>
      </c>
      <c r="P30" s="601">
        <f t="shared" si="5"/>
        <v>4509.34</v>
      </c>
      <c r="Q30" s="600">
        <v>9</v>
      </c>
      <c r="R30" s="601">
        <v>4186</v>
      </c>
      <c r="S30" s="601">
        <v>4283</v>
      </c>
      <c r="T30" s="601">
        <f t="shared" si="6"/>
        <v>4509.34</v>
      </c>
      <c r="U30" s="600">
        <v>3</v>
      </c>
      <c r="V30" s="601">
        <v>4186</v>
      </c>
      <c r="W30" s="601">
        <v>4283</v>
      </c>
      <c r="X30" s="617">
        <f t="shared" si="8"/>
        <v>4509.34</v>
      </c>
      <c r="Y30" s="601">
        <v>4283</v>
      </c>
      <c r="Z30" s="617">
        <f t="shared" si="9"/>
        <v>4509.34</v>
      </c>
      <c r="AA30" s="600"/>
      <c r="AB30" s="600"/>
      <c r="AC30" s="600"/>
      <c r="AD30" s="601">
        <f t="shared" si="7"/>
        <v>50232</v>
      </c>
      <c r="AE30" s="601"/>
      <c r="AF30" s="601"/>
      <c r="AG30" s="601"/>
      <c r="AH30" s="601">
        <f t="shared" si="2"/>
        <v>54108</v>
      </c>
    </row>
    <row r="31" spans="1:34" ht="12" customHeight="1">
      <c r="A31" s="604"/>
      <c r="B31" s="599"/>
      <c r="C31" s="599">
        <v>4484</v>
      </c>
      <c r="D31" s="599">
        <f t="shared" si="0"/>
        <v>4618.5200000000004</v>
      </c>
      <c r="E31" s="723"/>
      <c r="F31" s="600"/>
      <c r="G31" s="600"/>
      <c r="H31" s="600"/>
      <c r="I31" s="602"/>
      <c r="J31" s="600"/>
      <c r="K31" s="600"/>
      <c r="L31" s="600"/>
      <c r="M31" s="600">
        <v>14</v>
      </c>
      <c r="N31" s="601">
        <v>4288</v>
      </c>
      <c r="O31" s="601">
        <v>4387</v>
      </c>
      <c r="P31" s="601">
        <f t="shared" si="5"/>
        <v>4618.5200000000004</v>
      </c>
      <c r="Q31" s="600">
        <v>10</v>
      </c>
      <c r="R31" s="601">
        <v>4288</v>
      </c>
      <c r="S31" s="601">
        <v>4387</v>
      </c>
      <c r="T31" s="601">
        <f t="shared" si="6"/>
        <v>4618.5200000000004</v>
      </c>
      <c r="U31" s="600">
        <v>4</v>
      </c>
      <c r="V31" s="601">
        <v>4288</v>
      </c>
      <c r="W31" s="601">
        <v>4387</v>
      </c>
      <c r="X31" s="617">
        <f t="shared" si="8"/>
        <v>4618.5200000000004</v>
      </c>
      <c r="Y31" s="601">
        <v>4387</v>
      </c>
      <c r="Z31" s="617">
        <f t="shared" si="9"/>
        <v>4618.5200000000004</v>
      </c>
      <c r="AA31" s="600"/>
      <c r="AB31" s="600"/>
      <c r="AC31" s="600"/>
      <c r="AD31" s="601">
        <f t="shared" si="7"/>
        <v>51456</v>
      </c>
      <c r="AE31" s="601"/>
      <c r="AF31" s="601"/>
      <c r="AG31" s="601"/>
      <c r="AH31" s="601">
        <f t="shared" si="2"/>
        <v>55428</v>
      </c>
    </row>
    <row r="32" spans="1:34" ht="12" customHeight="1">
      <c r="A32" s="598" t="s">
        <v>46</v>
      </c>
      <c r="B32" s="599">
        <v>4337</v>
      </c>
      <c r="C32" s="599">
        <v>4589</v>
      </c>
      <c r="D32" s="599">
        <f t="shared" si="0"/>
        <v>4726.67</v>
      </c>
      <c r="E32" s="723"/>
      <c r="F32" s="600"/>
      <c r="G32" s="600"/>
      <c r="H32" s="600"/>
      <c r="I32" s="602"/>
      <c r="J32" s="600"/>
      <c r="K32" s="600"/>
      <c r="L32" s="600"/>
      <c r="M32" s="600">
        <v>15</v>
      </c>
      <c r="N32" s="601">
        <v>4389</v>
      </c>
      <c r="O32" s="601">
        <v>4490</v>
      </c>
      <c r="P32" s="601">
        <f t="shared" si="5"/>
        <v>4726.67</v>
      </c>
      <c r="Q32" s="600">
        <v>11</v>
      </c>
      <c r="R32" s="601">
        <v>4389</v>
      </c>
      <c r="S32" s="601">
        <v>4490</v>
      </c>
      <c r="T32" s="601">
        <f t="shared" si="6"/>
        <v>4726.67</v>
      </c>
      <c r="U32" s="600">
        <v>5</v>
      </c>
      <c r="V32" s="601">
        <v>4389</v>
      </c>
      <c r="W32" s="601">
        <v>4490</v>
      </c>
      <c r="X32" s="617">
        <f t="shared" si="8"/>
        <v>4726.67</v>
      </c>
      <c r="Y32" s="601">
        <v>4490</v>
      </c>
      <c r="Z32" s="617">
        <f t="shared" si="9"/>
        <v>4726.67</v>
      </c>
      <c r="AA32" s="600"/>
      <c r="AB32" s="600"/>
      <c r="AC32" s="600"/>
      <c r="AD32" s="601">
        <f t="shared" si="7"/>
        <v>52668</v>
      </c>
      <c r="AE32" s="601"/>
      <c r="AF32" s="601"/>
      <c r="AG32" s="601"/>
      <c r="AH32" s="601">
        <f t="shared" si="2"/>
        <v>56724</v>
      </c>
    </row>
    <row r="33" spans="1:34" ht="12" customHeight="1">
      <c r="A33" s="604"/>
      <c r="B33" s="599"/>
      <c r="C33" s="599">
        <v>4699</v>
      </c>
      <c r="D33" s="599">
        <f t="shared" si="0"/>
        <v>4839.97</v>
      </c>
      <c r="E33" s="723"/>
      <c r="F33" s="600"/>
      <c r="G33" s="600"/>
      <c r="H33" s="600"/>
      <c r="I33" s="602"/>
      <c r="J33" s="600"/>
      <c r="K33" s="600"/>
      <c r="L33" s="600"/>
      <c r="M33" s="605">
        <v>16</v>
      </c>
      <c r="N33" s="606">
        <v>4493</v>
      </c>
      <c r="O33" s="606">
        <v>4597</v>
      </c>
      <c r="P33" s="606">
        <f t="shared" si="5"/>
        <v>4839.97</v>
      </c>
      <c r="Q33" s="605">
        <v>12</v>
      </c>
      <c r="R33" s="606">
        <v>4493</v>
      </c>
      <c r="S33" s="606">
        <v>4597</v>
      </c>
      <c r="T33" s="606">
        <f t="shared" si="6"/>
        <v>4839.97</v>
      </c>
      <c r="U33" s="600">
        <v>6</v>
      </c>
      <c r="V33" s="599">
        <v>4493</v>
      </c>
      <c r="W33" s="601">
        <v>4597</v>
      </c>
      <c r="X33" s="617">
        <f t="shared" si="8"/>
        <v>4839.97</v>
      </c>
      <c r="Y33" s="601">
        <v>4597</v>
      </c>
      <c r="Z33" s="617">
        <f t="shared" si="9"/>
        <v>4839.97</v>
      </c>
      <c r="AA33" s="600"/>
      <c r="AB33" s="600"/>
      <c r="AC33" s="600"/>
      <c r="AD33" s="601">
        <f t="shared" si="7"/>
        <v>53916</v>
      </c>
      <c r="AE33" s="601"/>
      <c r="AF33" s="601"/>
      <c r="AG33" s="601"/>
      <c r="AH33" s="601">
        <f t="shared" si="2"/>
        <v>58080</v>
      </c>
    </row>
    <row r="34" spans="1:34" ht="12" customHeight="1">
      <c r="A34" s="598" t="s">
        <v>47</v>
      </c>
      <c r="B34" s="599">
        <v>4543</v>
      </c>
      <c r="C34" s="599">
        <v>4808</v>
      </c>
      <c r="D34" s="599">
        <f t="shared" si="0"/>
        <v>4952.24</v>
      </c>
      <c r="E34" s="723"/>
      <c r="F34" s="600"/>
      <c r="G34" s="600"/>
      <c r="H34" s="600"/>
      <c r="I34" s="602"/>
      <c r="J34" s="600"/>
      <c r="K34" s="600"/>
      <c r="L34" s="600"/>
      <c r="M34" s="605">
        <v>17</v>
      </c>
      <c r="N34" s="606">
        <v>4598</v>
      </c>
      <c r="O34" s="606">
        <v>4704</v>
      </c>
      <c r="P34" s="606">
        <f t="shared" si="5"/>
        <v>4952.24</v>
      </c>
      <c r="Q34" s="605">
        <v>13</v>
      </c>
      <c r="R34" s="606">
        <v>4598</v>
      </c>
      <c r="S34" s="606">
        <v>4704</v>
      </c>
      <c r="T34" s="606">
        <f t="shared" si="6"/>
        <v>4952.24</v>
      </c>
      <c r="U34" s="600">
        <v>7</v>
      </c>
      <c r="V34" s="599">
        <v>4598</v>
      </c>
      <c r="W34" s="601">
        <v>4704</v>
      </c>
      <c r="X34" s="617">
        <f t="shared" si="8"/>
        <v>4952.24</v>
      </c>
      <c r="Y34" s="601">
        <v>4704</v>
      </c>
      <c r="Z34" s="617">
        <f t="shared" si="9"/>
        <v>4952.24</v>
      </c>
      <c r="AA34" s="600"/>
      <c r="AB34" s="600"/>
      <c r="AC34" s="600"/>
      <c r="AD34" s="601">
        <f t="shared" si="7"/>
        <v>55176</v>
      </c>
      <c r="AE34" s="601"/>
      <c r="AF34" s="601"/>
      <c r="AG34" s="601"/>
      <c r="AH34" s="601">
        <f t="shared" si="2"/>
        <v>59424</v>
      </c>
    </row>
    <row r="35" spans="1:34" ht="12" customHeight="1">
      <c r="A35" s="604"/>
      <c r="B35" s="599"/>
      <c r="C35" s="599">
        <v>4924</v>
      </c>
      <c r="D35" s="599">
        <f t="shared" si="0"/>
        <v>5071.72</v>
      </c>
      <c r="E35" s="723"/>
      <c r="F35" s="600"/>
      <c r="G35" s="600"/>
      <c r="H35" s="600"/>
      <c r="I35" s="602"/>
      <c r="J35" s="600"/>
      <c r="K35" s="600"/>
      <c r="L35" s="600"/>
      <c r="M35" s="605">
        <v>18</v>
      </c>
      <c r="N35" s="606">
        <v>4709</v>
      </c>
      <c r="O35" s="606">
        <v>4818</v>
      </c>
      <c r="P35" s="606">
        <f t="shared" si="5"/>
        <v>5071.72</v>
      </c>
      <c r="Q35" s="605">
        <v>14</v>
      </c>
      <c r="R35" s="606">
        <v>4709</v>
      </c>
      <c r="S35" s="606">
        <v>4818</v>
      </c>
      <c r="T35" s="606">
        <f t="shared" si="6"/>
        <v>5071.72</v>
      </c>
      <c r="U35" s="600">
        <v>8</v>
      </c>
      <c r="V35" s="599">
        <v>4709</v>
      </c>
      <c r="W35" s="601">
        <v>4818</v>
      </c>
      <c r="X35" s="617">
        <f t="shared" si="8"/>
        <v>5071.72</v>
      </c>
      <c r="Y35" s="601">
        <v>4818</v>
      </c>
      <c r="Z35" s="617">
        <f t="shared" si="9"/>
        <v>5071.72</v>
      </c>
      <c r="AA35" s="600"/>
      <c r="AB35" s="600"/>
      <c r="AC35" s="600"/>
      <c r="AD35" s="601">
        <f t="shared" si="7"/>
        <v>56508</v>
      </c>
      <c r="AE35" s="601"/>
      <c r="AF35" s="601"/>
      <c r="AG35" s="601"/>
      <c r="AH35" s="601">
        <f t="shared" si="2"/>
        <v>60864</v>
      </c>
    </row>
    <row r="36" spans="1:34" ht="12" customHeight="1">
      <c r="A36" s="598" t="s">
        <v>48</v>
      </c>
      <c r="B36" s="599">
        <v>4763</v>
      </c>
      <c r="C36" s="599">
        <v>5040</v>
      </c>
      <c r="D36" s="599">
        <f t="shared" si="0"/>
        <v>5191.2</v>
      </c>
      <c r="E36" s="723"/>
      <c r="F36" s="600"/>
      <c r="G36" s="600"/>
      <c r="H36" s="600"/>
      <c r="I36" s="602"/>
      <c r="J36" s="600"/>
      <c r="K36" s="600"/>
      <c r="L36" s="600"/>
      <c r="M36" s="605">
        <v>19</v>
      </c>
      <c r="N36" s="606">
        <v>4820</v>
      </c>
      <c r="O36" s="606">
        <v>4931</v>
      </c>
      <c r="P36" s="606">
        <f t="shared" si="5"/>
        <v>5191.2</v>
      </c>
      <c r="Q36" s="605">
        <v>15</v>
      </c>
      <c r="R36" s="606">
        <v>4820</v>
      </c>
      <c r="S36" s="606">
        <v>4931</v>
      </c>
      <c r="T36" s="606">
        <f t="shared" si="6"/>
        <v>5191.2</v>
      </c>
      <c r="U36" s="600">
        <v>9</v>
      </c>
      <c r="V36" s="599">
        <v>4820</v>
      </c>
      <c r="W36" s="601">
        <v>4931</v>
      </c>
      <c r="X36" s="617">
        <f t="shared" si="8"/>
        <v>5191.2</v>
      </c>
      <c r="Y36" s="601">
        <v>4931</v>
      </c>
      <c r="Z36" s="617">
        <f t="shared" si="9"/>
        <v>5191.2</v>
      </c>
      <c r="AA36" s="600"/>
      <c r="AB36" s="600"/>
      <c r="AC36" s="600"/>
      <c r="AD36" s="601">
        <f t="shared" si="7"/>
        <v>57840</v>
      </c>
      <c r="AE36" s="601"/>
      <c r="AF36" s="601"/>
      <c r="AG36" s="601"/>
      <c r="AH36" s="601">
        <f t="shared" si="2"/>
        <v>62292</v>
      </c>
    </row>
    <row r="37" spans="1:34" ht="12" customHeight="1">
      <c r="A37" s="604"/>
      <c r="B37" s="599"/>
      <c r="C37" s="599">
        <v>5163</v>
      </c>
      <c r="D37" s="599">
        <f t="shared" si="0"/>
        <v>5317.89</v>
      </c>
      <c r="E37" s="723"/>
      <c r="F37" s="600"/>
      <c r="G37" s="600"/>
      <c r="H37" s="600"/>
      <c r="I37" s="602"/>
      <c r="J37" s="600"/>
      <c r="K37" s="600"/>
      <c r="L37" s="600"/>
      <c r="M37" s="605">
        <v>20</v>
      </c>
      <c r="N37" s="606">
        <v>4937</v>
      </c>
      <c r="O37" s="606">
        <v>5051</v>
      </c>
      <c r="P37" s="606">
        <f t="shared" si="5"/>
        <v>5317.89</v>
      </c>
      <c r="Q37" s="605">
        <v>16</v>
      </c>
      <c r="R37" s="606">
        <v>4937</v>
      </c>
      <c r="S37" s="606">
        <v>5051</v>
      </c>
      <c r="T37" s="606">
        <f t="shared" si="6"/>
        <v>5317.89</v>
      </c>
      <c r="U37" s="600">
        <v>10</v>
      </c>
      <c r="V37" s="599">
        <v>4937</v>
      </c>
      <c r="W37" s="601">
        <v>5051</v>
      </c>
      <c r="X37" s="617">
        <f t="shared" si="8"/>
        <v>5317.89</v>
      </c>
      <c r="Y37" s="601">
        <v>5051</v>
      </c>
      <c r="Z37" s="617">
        <f t="shared" si="9"/>
        <v>5317.89</v>
      </c>
      <c r="AA37" s="600"/>
      <c r="AB37" s="600"/>
      <c r="AC37" s="600"/>
      <c r="AD37" s="601">
        <f t="shared" si="7"/>
        <v>59244</v>
      </c>
      <c r="AE37" s="601"/>
      <c r="AF37" s="601"/>
      <c r="AG37" s="601"/>
      <c r="AH37" s="601">
        <f t="shared" si="2"/>
        <v>63816</v>
      </c>
    </row>
    <row r="38" spans="1:34" ht="12" customHeight="1">
      <c r="A38" s="598" t="s">
        <v>49</v>
      </c>
      <c r="B38" s="599">
        <v>4993</v>
      </c>
      <c r="C38" s="599">
        <v>5284</v>
      </c>
      <c r="D38" s="599">
        <f t="shared" ref="D38:D55" si="10">C38*1.03</f>
        <v>5442.52</v>
      </c>
      <c r="E38" s="723"/>
      <c r="F38" s="600"/>
      <c r="G38" s="600"/>
      <c r="H38" s="600"/>
      <c r="I38" s="602"/>
      <c r="J38" s="600"/>
      <c r="K38" s="600"/>
      <c r="L38" s="600"/>
      <c r="M38" s="605">
        <v>21</v>
      </c>
      <c r="N38" s="606">
        <v>5053</v>
      </c>
      <c r="O38" s="606">
        <v>5170</v>
      </c>
      <c r="P38" s="606">
        <f t="shared" si="5"/>
        <v>5442.52</v>
      </c>
      <c r="Q38" s="605">
        <v>17</v>
      </c>
      <c r="R38" s="606">
        <v>5053</v>
      </c>
      <c r="S38" s="606">
        <v>5170</v>
      </c>
      <c r="T38" s="606">
        <f t="shared" si="6"/>
        <v>5442.52</v>
      </c>
      <c r="U38" s="600">
        <v>11</v>
      </c>
      <c r="V38" s="599">
        <v>5053</v>
      </c>
      <c r="W38" s="601">
        <v>5170</v>
      </c>
      <c r="X38" s="617">
        <f t="shared" si="8"/>
        <v>5442.52</v>
      </c>
      <c r="Y38" s="601">
        <v>5170</v>
      </c>
      <c r="Z38" s="617">
        <f t="shared" si="9"/>
        <v>5442.52</v>
      </c>
      <c r="AA38" s="600">
        <v>1</v>
      </c>
      <c r="AB38" s="599">
        <v>5053</v>
      </c>
      <c r="AC38" s="618">
        <v>5170</v>
      </c>
      <c r="AD38" s="601">
        <f t="shared" si="7"/>
        <v>60636</v>
      </c>
      <c r="AE38" s="601">
        <f t="shared" ref="AE38:AE55" si="11">D38</f>
        <v>5442.52</v>
      </c>
      <c r="AF38" s="599">
        <v>5170</v>
      </c>
      <c r="AG38" s="618">
        <f t="shared" ref="AG38:AG55" si="12">D38</f>
        <v>5442.52</v>
      </c>
      <c r="AH38" s="601">
        <f t="shared" ref="AH38:AH55" si="13">12*ROUND(D38,0)</f>
        <v>65316</v>
      </c>
    </row>
    <row r="39" spans="1:34" ht="12" customHeight="1">
      <c r="A39" s="604"/>
      <c r="B39" s="599"/>
      <c r="C39" s="599">
        <v>5411</v>
      </c>
      <c r="D39" s="599">
        <f t="shared" si="10"/>
        <v>5573.33</v>
      </c>
      <c r="E39" s="723"/>
      <c r="F39" s="600"/>
      <c r="G39" s="600"/>
      <c r="H39" s="600"/>
      <c r="I39" s="602"/>
      <c r="J39" s="600"/>
      <c r="K39" s="600"/>
      <c r="L39" s="600"/>
      <c r="M39" s="605">
        <v>22</v>
      </c>
      <c r="N39" s="606">
        <v>5174</v>
      </c>
      <c r="O39" s="606">
        <v>5294</v>
      </c>
      <c r="P39" s="606">
        <f t="shared" si="5"/>
        <v>5573.33</v>
      </c>
      <c r="Q39" s="605">
        <v>18</v>
      </c>
      <c r="R39" s="606">
        <v>5174</v>
      </c>
      <c r="S39" s="606">
        <v>5294</v>
      </c>
      <c r="T39" s="606">
        <f t="shared" si="6"/>
        <v>5573.33</v>
      </c>
      <c r="U39" s="600">
        <v>12</v>
      </c>
      <c r="V39" s="599">
        <v>5174</v>
      </c>
      <c r="W39" s="601">
        <v>5294</v>
      </c>
      <c r="X39" s="617">
        <f t="shared" si="8"/>
        <v>5573.33</v>
      </c>
      <c r="Y39" s="601">
        <v>5294</v>
      </c>
      <c r="Z39" s="617">
        <f t="shared" si="9"/>
        <v>5573.33</v>
      </c>
      <c r="AA39" s="600">
        <v>2</v>
      </c>
      <c r="AB39" s="599">
        <v>5174</v>
      </c>
      <c r="AC39" s="618">
        <v>5294</v>
      </c>
      <c r="AD39" s="601">
        <f t="shared" si="7"/>
        <v>62088</v>
      </c>
      <c r="AE39" s="601">
        <f t="shared" si="11"/>
        <v>5573.33</v>
      </c>
      <c r="AF39" s="599">
        <v>5294</v>
      </c>
      <c r="AG39" s="618">
        <f t="shared" si="12"/>
        <v>5573.33</v>
      </c>
      <c r="AH39" s="601">
        <f t="shared" si="13"/>
        <v>66876</v>
      </c>
    </row>
    <row r="40" spans="1:34" ht="12" customHeight="1">
      <c r="A40" s="598" t="s">
        <v>50</v>
      </c>
      <c r="B40" s="599">
        <v>5232</v>
      </c>
      <c r="C40" s="599">
        <v>5537</v>
      </c>
      <c r="D40" s="599">
        <f t="shared" si="10"/>
        <v>5703.1100000000006</v>
      </c>
      <c r="E40" s="723"/>
      <c r="F40" s="600"/>
      <c r="G40" s="600"/>
      <c r="H40" s="600"/>
      <c r="I40" s="602"/>
      <c r="J40" s="600"/>
      <c r="K40" s="600"/>
      <c r="L40" s="600"/>
      <c r="M40" s="605">
        <v>23</v>
      </c>
      <c r="N40" s="606">
        <v>5295</v>
      </c>
      <c r="O40" s="606">
        <v>5417</v>
      </c>
      <c r="P40" s="606">
        <f t="shared" si="5"/>
        <v>5703.1100000000006</v>
      </c>
      <c r="Q40" s="605">
        <v>19</v>
      </c>
      <c r="R40" s="606">
        <v>5295</v>
      </c>
      <c r="S40" s="606">
        <v>5417</v>
      </c>
      <c r="T40" s="606">
        <f t="shared" si="6"/>
        <v>5703.1100000000006</v>
      </c>
      <c r="U40" s="600">
        <v>13</v>
      </c>
      <c r="V40" s="599">
        <v>5295</v>
      </c>
      <c r="W40" s="601">
        <v>5417</v>
      </c>
      <c r="X40" s="617">
        <f t="shared" si="8"/>
        <v>5703.1100000000006</v>
      </c>
      <c r="Y40" s="601">
        <v>5417</v>
      </c>
      <c r="Z40" s="617">
        <f t="shared" si="9"/>
        <v>5703.1100000000006</v>
      </c>
      <c r="AA40" s="600">
        <v>3</v>
      </c>
      <c r="AB40" s="599">
        <v>5295</v>
      </c>
      <c r="AC40" s="618">
        <v>5417</v>
      </c>
      <c r="AD40" s="601">
        <f t="shared" si="7"/>
        <v>63540</v>
      </c>
      <c r="AE40" s="601">
        <f t="shared" si="11"/>
        <v>5703.1100000000006</v>
      </c>
      <c r="AF40" s="599">
        <v>5417</v>
      </c>
      <c r="AG40" s="618">
        <f t="shared" si="12"/>
        <v>5703.1100000000006</v>
      </c>
      <c r="AH40" s="601">
        <f t="shared" si="13"/>
        <v>68436</v>
      </c>
    </row>
    <row r="41" spans="1:34" ht="12" customHeight="1">
      <c r="A41" s="604"/>
      <c r="B41" s="599"/>
      <c r="C41" s="599">
        <v>5673</v>
      </c>
      <c r="D41" s="599">
        <f t="shared" si="10"/>
        <v>5843.1900000000005</v>
      </c>
      <c r="E41" s="723"/>
      <c r="F41" s="600"/>
      <c r="G41" s="600"/>
      <c r="H41" s="600"/>
      <c r="I41" s="602"/>
      <c r="J41" s="600"/>
      <c r="K41" s="600"/>
      <c r="L41" s="600"/>
      <c r="M41" s="605">
        <v>24</v>
      </c>
      <c r="N41" s="606">
        <v>5425</v>
      </c>
      <c r="O41" s="606">
        <v>5550</v>
      </c>
      <c r="P41" s="606">
        <f t="shared" si="5"/>
        <v>5843.1900000000005</v>
      </c>
      <c r="Q41" s="605">
        <v>20</v>
      </c>
      <c r="R41" s="606">
        <v>5425</v>
      </c>
      <c r="S41" s="606">
        <v>5550</v>
      </c>
      <c r="T41" s="606">
        <f t="shared" si="6"/>
        <v>5843.1900000000005</v>
      </c>
      <c r="U41" s="600">
        <v>14</v>
      </c>
      <c r="V41" s="599">
        <v>5425</v>
      </c>
      <c r="W41" s="601">
        <v>5550</v>
      </c>
      <c r="X41" s="617">
        <f t="shared" si="8"/>
        <v>5843.1900000000005</v>
      </c>
      <c r="Y41" s="601">
        <v>5550</v>
      </c>
      <c r="Z41" s="617">
        <f t="shared" si="9"/>
        <v>5843.1900000000005</v>
      </c>
      <c r="AA41" s="600">
        <v>4</v>
      </c>
      <c r="AB41" s="599">
        <v>5425</v>
      </c>
      <c r="AC41" s="618">
        <v>5550</v>
      </c>
      <c r="AD41" s="601">
        <f t="shared" si="7"/>
        <v>65100</v>
      </c>
      <c r="AE41" s="601">
        <f t="shared" si="11"/>
        <v>5843.1900000000005</v>
      </c>
      <c r="AF41" s="599">
        <v>5550</v>
      </c>
      <c r="AG41" s="618">
        <f t="shared" si="12"/>
        <v>5843.1900000000005</v>
      </c>
      <c r="AH41" s="601">
        <f t="shared" si="13"/>
        <v>70116</v>
      </c>
    </row>
    <row r="42" spans="1:34" ht="12" customHeight="1">
      <c r="A42" s="598" t="s">
        <v>51</v>
      </c>
      <c r="B42" s="599">
        <v>5489</v>
      </c>
      <c r="C42" s="599">
        <v>5809</v>
      </c>
      <c r="D42" s="599">
        <f t="shared" si="10"/>
        <v>5983.27</v>
      </c>
      <c r="E42" s="723"/>
      <c r="F42" s="600"/>
      <c r="G42" s="600"/>
      <c r="H42" s="600"/>
      <c r="I42" s="602"/>
      <c r="J42" s="600"/>
      <c r="K42" s="600"/>
      <c r="L42" s="600"/>
      <c r="M42" s="605">
        <v>25</v>
      </c>
      <c r="N42" s="606">
        <v>5555</v>
      </c>
      <c r="O42" s="606">
        <v>5683</v>
      </c>
      <c r="P42" s="606">
        <f t="shared" si="5"/>
        <v>5983.27</v>
      </c>
      <c r="Q42" s="605">
        <v>21</v>
      </c>
      <c r="R42" s="606">
        <v>5555</v>
      </c>
      <c r="S42" s="606">
        <v>5683</v>
      </c>
      <c r="T42" s="606">
        <f t="shared" si="6"/>
        <v>5983.27</v>
      </c>
      <c r="U42" s="600">
        <v>15</v>
      </c>
      <c r="V42" s="599">
        <v>5555</v>
      </c>
      <c r="W42" s="601">
        <v>5683</v>
      </c>
      <c r="X42" s="617">
        <f t="shared" si="8"/>
        <v>5983.27</v>
      </c>
      <c r="Y42" s="601">
        <v>5683</v>
      </c>
      <c r="Z42" s="617">
        <f t="shared" si="9"/>
        <v>5983.27</v>
      </c>
      <c r="AA42" s="600">
        <v>5</v>
      </c>
      <c r="AB42" s="599">
        <v>5555</v>
      </c>
      <c r="AC42" s="618">
        <v>5683</v>
      </c>
      <c r="AD42" s="601">
        <f t="shared" si="7"/>
        <v>66660</v>
      </c>
      <c r="AE42" s="601">
        <f t="shared" si="11"/>
        <v>5983.27</v>
      </c>
      <c r="AF42" s="599">
        <v>5683</v>
      </c>
      <c r="AG42" s="618">
        <f t="shared" si="12"/>
        <v>5983.27</v>
      </c>
      <c r="AH42" s="601">
        <f t="shared" si="13"/>
        <v>71796</v>
      </c>
    </row>
    <row r="43" spans="1:34" ht="12" customHeight="1">
      <c r="A43" s="604"/>
      <c r="B43" s="599"/>
      <c r="C43" s="599">
        <v>5948</v>
      </c>
      <c r="D43" s="599">
        <f t="shared" si="10"/>
        <v>6126.4400000000005</v>
      </c>
      <c r="E43" s="723"/>
      <c r="F43" s="600"/>
      <c r="G43" s="600"/>
      <c r="H43" s="600"/>
      <c r="I43" s="602"/>
      <c r="J43" s="600"/>
      <c r="K43" s="600"/>
      <c r="L43" s="600"/>
      <c r="M43" s="605">
        <v>26</v>
      </c>
      <c r="N43" s="606">
        <v>5688</v>
      </c>
      <c r="O43" s="606">
        <v>5819</v>
      </c>
      <c r="P43" s="606">
        <f t="shared" si="5"/>
        <v>6126.4400000000005</v>
      </c>
      <c r="Q43" s="605">
        <v>22</v>
      </c>
      <c r="R43" s="606">
        <v>5688</v>
      </c>
      <c r="S43" s="606">
        <v>5819</v>
      </c>
      <c r="T43" s="606">
        <f t="shared" si="6"/>
        <v>6126.4400000000005</v>
      </c>
      <c r="U43" s="616">
        <v>16</v>
      </c>
      <c r="V43" s="606">
        <v>5688</v>
      </c>
      <c r="W43" s="606">
        <v>5819</v>
      </c>
      <c r="X43" s="619">
        <f t="shared" si="8"/>
        <v>6126.4400000000005</v>
      </c>
      <c r="Y43" s="606">
        <v>5819</v>
      </c>
      <c r="Z43" s="619">
        <f t="shared" si="9"/>
        <v>6126.4400000000005</v>
      </c>
      <c r="AA43" s="600">
        <v>6</v>
      </c>
      <c r="AB43" s="601">
        <v>5688</v>
      </c>
      <c r="AC43" s="618">
        <v>5819</v>
      </c>
      <c r="AD43" s="601">
        <f t="shared" si="7"/>
        <v>68256</v>
      </c>
      <c r="AE43" s="601">
        <f t="shared" si="11"/>
        <v>6126.4400000000005</v>
      </c>
      <c r="AF43" s="599">
        <v>5819</v>
      </c>
      <c r="AG43" s="618">
        <f t="shared" si="12"/>
        <v>6126.4400000000005</v>
      </c>
      <c r="AH43" s="601">
        <f t="shared" si="13"/>
        <v>73512</v>
      </c>
    </row>
    <row r="44" spans="1:34" ht="12" customHeight="1">
      <c r="A44" s="598" t="s">
        <v>52</v>
      </c>
      <c r="B44" s="599">
        <v>5753</v>
      </c>
      <c r="C44" s="599">
        <v>6088</v>
      </c>
      <c r="D44" s="599">
        <f t="shared" si="10"/>
        <v>6270.64</v>
      </c>
      <c r="E44" s="723"/>
      <c r="F44" s="600"/>
      <c r="G44" s="600"/>
      <c r="H44" s="600"/>
      <c r="I44" s="602"/>
      <c r="J44" s="600"/>
      <c r="K44" s="600"/>
      <c r="L44" s="600"/>
      <c r="M44" s="605">
        <v>27</v>
      </c>
      <c r="N44" s="606">
        <v>5822</v>
      </c>
      <c r="O44" s="606">
        <v>5956</v>
      </c>
      <c r="P44" s="606">
        <f t="shared" si="5"/>
        <v>6270.64</v>
      </c>
      <c r="Q44" s="605">
        <v>23</v>
      </c>
      <c r="R44" s="606">
        <v>5822</v>
      </c>
      <c r="S44" s="606">
        <v>5956</v>
      </c>
      <c r="T44" s="606">
        <f t="shared" si="6"/>
        <v>6270.64</v>
      </c>
      <c r="U44" s="616">
        <v>17</v>
      </c>
      <c r="V44" s="606">
        <v>5822</v>
      </c>
      <c r="W44" s="606">
        <v>5956</v>
      </c>
      <c r="X44" s="619">
        <f t="shared" si="8"/>
        <v>6270.64</v>
      </c>
      <c r="Y44" s="606">
        <v>5956</v>
      </c>
      <c r="Z44" s="619">
        <f t="shared" si="9"/>
        <v>6270.64</v>
      </c>
      <c r="AA44" s="600">
        <v>7</v>
      </c>
      <c r="AB44" s="601">
        <v>5822</v>
      </c>
      <c r="AC44" s="618">
        <v>5956</v>
      </c>
      <c r="AD44" s="601">
        <f t="shared" si="7"/>
        <v>69864</v>
      </c>
      <c r="AE44" s="601">
        <f t="shared" si="11"/>
        <v>6270.64</v>
      </c>
      <c r="AF44" s="599">
        <v>5956</v>
      </c>
      <c r="AG44" s="618">
        <f t="shared" si="12"/>
        <v>6270.64</v>
      </c>
      <c r="AH44" s="601">
        <f t="shared" si="13"/>
        <v>75252</v>
      </c>
    </row>
    <row r="45" spans="1:34" ht="12" customHeight="1">
      <c r="A45" s="604"/>
      <c r="B45" s="599"/>
      <c r="C45" s="599">
        <v>6237</v>
      </c>
      <c r="D45" s="620">
        <f t="shared" si="10"/>
        <v>6424.1100000000006</v>
      </c>
      <c r="E45" s="723" t="s">
        <v>3</v>
      </c>
      <c r="F45" s="621"/>
      <c r="G45" s="621"/>
      <c r="H45" s="622"/>
      <c r="I45" s="602"/>
      <c r="J45" s="621"/>
      <c r="K45" s="621"/>
      <c r="L45" s="600"/>
      <c r="M45" s="623">
        <v>28</v>
      </c>
      <c r="N45" s="624">
        <v>5964</v>
      </c>
      <c r="O45" s="624">
        <v>6102</v>
      </c>
      <c r="P45" s="625">
        <f t="shared" si="5"/>
        <v>6424.1100000000006</v>
      </c>
      <c r="Q45" s="605">
        <v>24</v>
      </c>
      <c r="R45" s="606">
        <v>5964</v>
      </c>
      <c r="S45" s="606">
        <v>6102</v>
      </c>
      <c r="T45" s="606">
        <f t="shared" si="6"/>
        <v>6424.1100000000006</v>
      </c>
      <c r="U45" s="616">
        <v>18</v>
      </c>
      <c r="V45" s="606">
        <v>5964</v>
      </c>
      <c r="W45" s="606">
        <v>6102</v>
      </c>
      <c r="X45" s="619">
        <f t="shared" si="8"/>
        <v>6424.1100000000006</v>
      </c>
      <c r="Y45" s="606">
        <v>6102</v>
      </c>
      <c r="Z45" s="619">
        <f t="shared" si="9"/>
        <v>6424.1100000000006</v>
      </c>
      <c r="AA45" s="600">
        <v>8</v>
      </c>
      <c r="AB45" s="601">
        <v>5964</v>
      </c>
      <c r="AC45" s="618">
        <v>6102</v>
      </c>
      <c r="AD45" s="601">
        <f t="shared" si="7"/>
        <v>71568</v>
      </c>
      <c r="AE45" s="601">
        <f t="shared" si="11"/>
        <v>6424.1100000000006</v>
      </c>
      <c r="AF45" s="599">
        <v>6102</v>
      </c>
      <c r="AG45" s="618">
        <f t="shared" si="12"/>
        <v>6424.1100000000006</v>
      </c>
      <c r="AH45" s="601">
        <f t="shared" si="13"/>
        <v>77088</v>
      </c>
    </row>
    <row r="46" spans="1:34" ht="12" customHeight="1">
      <c r="A46" s="598" t="s">
        <v>53</v>
      </c>
      <c r="B46" s="599">
        <v>6032</v>
      </c>
      <c r="C46" s="599">
        <v>6383</v>
      </c>
      <c r="D46" s="599">
        <f t="shared" si="10"/>
        <v>6574.49</v>
      </c>
      <c r="E46" s="723"/>
      <c r="F46" s="600"/>
      <c r="G46" s="600"/>
      <c r="H46" s="600"/>
      <c r="I46" s="602"/>
      <c r="J46" s="600"/>
      <c r="K46" s="600"/>
      <c r="L46" s="600"/>
      <c r="M46" s="605">
        <v>29</v>
      </c>
      <c r="N46" s="605"/>
      <c r="O46" s="605"/>
      <c r="P46" s="606">
        <f t="shared" si="5"/>
        <v>6574.49</v>
      </c>
      <c r="Q46" s="605">
        <v>25</v>
      </c>
      <c r="R46" s="605"/>
      <c r="S46" s="606">
        <v>6245</v>
      </c>
      <c r="T46" s="606">
        <f t="shared" si="6"/>
        <v>6574.49</v>
      </c>
      <c r="U46" s="616">
        <v>19</v>
      </c>
      <c r="V46" s="626">
        <v>6104</v>
      </c>
      <c r="W46" s="606">
        <v>6245</v>
      </c>
      <c r="X46" s="619">
        <f t="shared" si="8"/>
        <v>6574.49</v>
      </c>
      <c r="Y46" s="606">
        <v>6245</v>
      </c>
      <c r="Z46" s="619">
        <f t="shared" si="9"/>
        <v>6574.49</v>
      </c>
      <c r="AA46" s="600">
        <v>9</v>
      </c>
      <c r="AB46" s="601">
        <v>6104</v>
      </c>
      <c r="AC46" s="618">
        <v>6245</v>
      </c>
      <c r="AD46" s="601">
        <f>12*V46</f>
        <v>73248</v>
      </c>
      <c r="AE46" s="601">
        <f t="shared" si="11"/>
        <v>6574.49</v>
      </c>
      <c r="AF46" s="599">
        <v>6245</v>
      </c>
      <c r="AG46" s="618">
        <f t="shared" si="12"/>
        <v>6574.49</v>
      </c>
      <c r="AH46" s="601">
        <f t="shared" si="13"/>
        <v>78888</v>
      </c>
    </row>
    <row r="47" spans="1:34" ht="12" customHeight="1">
      <c r="A47" s="604"/>
      <c r="B47" s="599"/>
      <c r="C47" s="599">
        <v>6534</v>
      </c>
      <c r="D47" s="599">
        <f t="shared" si="10"/>
        <v>6730.02</v>
      </c>
      <c r="E47" s="723"/>
      <c r="F47" s="600"/>
      <c r="G47" s="600"/>
      <c r="H47" s="600"/>
      <c r="I47" s="602"/>
      <c r="J47" s="600"/>
      <c r="K47" s="600"/>
      <c r="L47" s="600"/>
      <c r="M47" s="605">
        <v>30</v>
      </c>
      <c r="N47" s="605"/>
      <c r="O47" s="605"/>
      <c r="P47" s="606">
        <f t="shared" si="5"/>
        <v>6730.02</v>
      </c>
      <c r="Q47" s="605">
        <v>26</v>
      </c>
      <c r="R47" s="605"/>
      <c r="S47" s="606">
        <v>6393</v>
      </c>
      <c r="T47" s="606">
        <f t="shared" si="6"/>
        <v>6730.02</v>
      </c>
      <c r="U47" s="616">
        <v>20</v>
      </c>
      <c r="V47" s="626">
        <v>6249</v>
      </c>
      <c r="W47" s="606">
        <v>6393</v>
      </c>
      <c r="X47" s="619">
        <f t="shared" si="8"/>
        <v>6730.02</v>
      </c>
      <c r="Y47" s="606">
        <v>6393</v>
      </c>
      <c r="Z47" s="619">
        <f t="shared" si="9"/>
        <v>6730.02</v>
      </c>
      <c r="AA47" s="616">
        <v>10</v>
      </c>
      <c r="AB47" s="626">
        <v>6249</v>
      </c>
      <c r="AC47" s="619">
        <v>6393</v>
      </c>
      <c r="AD47" s="606">
        <f>12*V47</f>
        <v>74988</v>
      </c>
      <c r="AE47" s="606">
        <f t="shared" si="11"/>
        <v>6730.02</v>
      </c>
      <c r="AF47" s="606">
        <v>6393</v>
      </c>
      <c r="AG47" s="619">
        <f t="shared" si="12"/>
        <v>6730.02</v>
      </c>
      <c r="AH47" s="601">
        <f t="shared" si="13"/>
        <v>80760</v>
      </c>
    </row>
    <row r="48" spans="1:34" ht="12" customHeight="1">
      <c r="A48" s="604"/>
      <c r="B48" s="599"/>
      <c r="C48" s="599">
        <v>6690</v>
      </c>
      <c r="D48" s="599">
        <f t="shared" si="10"/>
        <v>6890.7</v>
      </c>
      <c r="E48" s="723"/>
      <c r="F48" s="600"/>
      <c r="G48" s="600"/>
      <c r="H48" s="600"/>
      <c r="I48" s="602"/>
      <c r="J48" s="600"/>
      <c r="K48" s="600"/>
      <c r="L48" s="600"/>
      <c r="M48" s="605">
        <v>31</v>
      </c>
      <c r="N48" s="605"/>
      <c r="O48" s="605"/>
      <c r="P48" s="606">
        <f t="shared" si="5"/>
        <v>6890.7</v>
      </c>
      <c r="Q48" s="605">
        <v>27</v>
      </c>
      <c r="R48" s="605"/>
      <c r="S48" s="606">
        <v>6545</v>
      </c>
      <c r="T48" s="606">
        <f t="shared" si="6"/>
        <v>6890.7</v>
      </c>
      <c r="U48" s="616">
        <v>21</v>
      </c>
      <c r="V48" s="626">
        <v>6397</v>
      </c>
      <c r="W48" s="606">
        <v>6545</v>
      </c>
      <c r="X48" s="619">
        <f t="shared" si="8"/>
        <v>6890.7</v>
      </c>
      <c r="Y48" s="606">
        <v>6545</v>
      </c>
      <c r="Z48" s="619">
        <f t="shared" si="9"/>
        <v>6890.7</v>
      </c>
      <c r="AA48" s="616">
        <v>11</v>
      </c>
      <c r="AB48" s="626">
        <v>6397</v>
      </c>
      <c r="AC48" s="619">
        <v>6545</v>
      </c>
      <c r="AD48" s="606">
        <f>12*V48</f>
        <v>76764</v>
      </c>
      <c r="AE48" s="606">
        <f t="shared" si="11"/>
        <v>6890.7</v>
      </c>
      <c r="AF48" s="606">
        <v>6545</v>
      </c>
      <c r="AG48" s="619">
        <f t="shared" si="12"/>
        <v>6890.7</v>
      </c>
      <c r="AH48" s="601">
        <f t="shared" si="13"/>
        <v>82692</v>
      </c>
    </row>
    <row r="49" spans="1:34" ht="12" customHeight="1">
      <c r="A49" s="604"/>
      <c r="B49" s="599"/>
      <c r="C49" s="599">
        <v>6848</v>
      </c>
      <c r="D49" s="599">
        <f t="shared" si="10"/>
        <v>7053.4400000000005</v>
      </c>
      <c r="E49" s="723"/>
      <c r="F49" s="600"/>
      <c r="G49" s="600"/>
      <c r="H49" s="600"/>
      <c r="I49" s="602"/>
      <c r="J49" s="600"/>
      <c r="K49" s="600"/>
      <c r="L49" s="600"/>
      <c r="M49" s="605">
        <v>32</v>
      </c>
      <c r="N49" s="605"/>
      <c r="O49" s="605"/>
      <c r="P49" s="606">
        <f t="shared" si="5"/>
        <v>7053.4400000000005</v>
      </c>
      <c r="Q49" s="605">
        <v>28</v>
      </c>
      <c r="R49" s="605"/>
      <c r="S49" s="606">
        <v>6700</v>
      </c>
      <c r="T49" s="606">
        <f t="shared" si="6"/>
        <v>7053.4400000000005</v>
      </c>
      <c r="U49" s="616">
        <v>22</v>
      </c>
      <c r="V49" s="626">
        <v>6549</v>
      </c>
      <c r="W49" s="606">
        <v>6700</v>
      </c>
      <c r="X49" s="627">
        <f t="shared" si="8"/>
        <v>7053.4400000000005</v>
      </c>
      <c r="Y49" s="606">
        <v>6700</v>
      </c>
      <c r="Z49" s="619">
        <f t="shared" si="9"/>
        <v>7053.4400000000005</v>
      </c>
      <c r="AA49" s="616">
        <v>12</v>
      </c>
      <c r="AB49" s="626">
        <v>6549</v>
      </c>
      <c r="AC49" s="619">
        <v>6700</v>
      </c>
      <c r="AD49" s="606">
        <f>12*V49</f>
        <v>78588</v>
      </c>
      <c r="AE49" s="606">
        <f t="shared" si="11"/>
        <v>7053.4400000000005</v>
      </c>
      <c r="AF49" s="606">
        <v>6700</v>
      </c>
      <c r="AG49" s="619">
        <f t="shared" si="12"/>
        <v>7053.4400000000005</v>
      </c>
      <c r="AH49" s="601">
        <f t="shared" si="13"/>
        <v>84636</v>
      </c>
    </row>
    <row r="50" spans="1:34" ht="12" customHeight="1">
      <c r="A50" s="604"/>
      <c r="B50" s="599"/>
      <c r="C50" s="599">
        <v>7010</v>
      </c>
      <c r="D50" s="599">
        <f t="shared" si="10"/>
        <v>7220.3</v>
      </c>
      <c r="E50" s="723"/>
      <c r="F50" s="600"/>
      <c r="G50" s="600"/>
      <c r="H50" s="600"/>
      <c r="I50" s="602"/>
      <c r="J50" s="600"/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U50" s="605">
        <v>23</v>
      </c>
      <c r="V50" s="628"/>
      <c r="W50" s="599" t="s">
        <v>3</v>
      </c>
      <c r="X50" s="619">
        <f t="shared" si="8"/>
        <v>7220.3</v>
      </c>
      <c r="Y50" s="606">
        <v>6858</v>
      </c>
      <c r="Z50" s="619">
        <f t="shared" si="9"/>
        <v>7220.3</v>
      </c>
      <c r="AA50" s="616">
        <v>13</v>
      </c>
      <c r="AB50" s="626">
        <v>6703</v>
      </c>
      <c r="AC50" s="619">
        <v>6858</v>
      </c>
      <c r="AD50" s="606">
        <f>12*AB50</f>
        <v>80436</v>
      </c>
      <c r="AE50" s="606">
        <f t="shared" si="11"/>
        <v>7220.3</v>
      </c>
      <c r="AF50" s="606">
        <v>6858</v>
      </c>
      <c r="AG50" s="619">
        <f t="shared" si="12"/>
        <v>7220.3</v>
      </c>
      <c r="AH50" s="601">
        <f t="shared" si="13"/>
        <v>86640</v>
      </c>
    </row>
    <row r="51" spans="1:34" ht="12" customHeight="1">
      <c r="A51" s="604"/>
      <c r="B51" s="599"/>
      <c r="C51" s="599">
        <v>7176</v>
      </c>
      <c r="D51" s="599">
        <f t="shared" si="10"/>
        <v>7391.28</v>
      </c>
      <c r="E51" s="723"/>
      <c r="F51" s="600"/>
      <c r="G51" s="600"/>
      <c r="H51" s="600"/>
      <c r="I51" s="602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5">
        <v>24</v>
      </c>
      <c r="V51" s="628"/>
      <c r="W51" s="599" t="s">
        <v>3</v>
      </c>
      <c r="X51" s="619">
        <f t="shared" si="8"/>
        <v>7391.28</v>
      </c>
      <c r="Y51" s="606">
        <v>7021</v>
      </c>
      <c r="Z51" s="619">
        <f t="shared" si="9"/>
        <v>7391.28</v>
      </c>
      <c r="AA51" s="616">
        <v>14</v>
      </c>
      <c r="AB51" s="626">
        <v>6862</v>
      </c>
      <c r="AC51" s="619">
        <v>7021</v>
      </c>
      <c r="AD51" s="606">
        <f>12*AB51</f>
        <v>82344</v>
      </c>
      <c r="AE51" s="625">
        <f t="shared" si="11"/>
        <v>7391.28</v>
      </c>
      <c r="AF51" s="606">
        <v>7021</v>
      </c>
      <c r="AG51" s="619">
        <f t="shared" si="12"/>
        <v>7391.28</v>
      </c>
      <c r="AH51" s="601">
        <f t="shared" si="13"/>
        <v>88692</v>
      </c>
    </row>
    <row r="52" spans="1:34" ht="12" customHeight="1" thickBot="1">
      <c r="A52" s="629"/>
      <c r="B52" s="620"/>
      <c r="C52" s="620">
        <v>7346</v>
      </c>
      <c r="D52" s="599">
        <f t="shared" si="10"/>
        <v>7566.38</v>
      </c>
      <c r="E52" s="723"/>
      <c r="F52" s="621"/>
      <c r="G52" s="600"/>
      <c r="H52" s="600"/>
      <c r="I52" s="602"/>
      <c r="J52" s="600"/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5">
        <v>25</v>
      </c>
      <c r="V52" s="628"/>
      <c r="W52" s="599" t="s">
        <v>3</v>
      </c>
      <c r="X52" s="619">
        <f t="shared" si="8"/>
        <v>7566.38</v>
      </c>
      <c r="Y52" s="606">
        <v>7187</v>
      </c>
      <c r="Z52" s="619">
        <f t="shared" si="9"/>
        <v>7566.38</v>
      </c>
      <c r="AA52" s="605">
        <v>15</v>
      </c>
      <c r="AB52" s="630"/>
      <c r="AC52" s="618" t="s">
        <v>3</v>
      </c>
      <c r="AD52" s="601"/>
      <c r="AE52" s="606">
        <f t="shared" si="11"/>
        <v>7566.38</v>
      </c>
      <c r="AF52" s="606">
        <v>7187</v>
      </c>
      <c r="AG52" s="619">
        <f t="shared" si="12"/>
        <v>7566.38</v>
      </c>
      <c r="AH52" s="601">
        <f t="shared" si="13"/>
        <v>90792</v>
      </c>
    </row>
    <row r="53" spans="1:34" ht="12" customHeight="1" thickBot="1">
      <c r="A53" s="629"/>
      <c r="B53" s="620"/>
      <c r="C53" s="620">
        <v>7521</v>
      </c>
      <c r="D53" s="620">
        <f t="shared" si="10"/>
        <v>7746.63</v>
      </c>
      <c r="E53" s="725"/>
      <c r="F53" s="621"/>
      <c r="G53" s="600"/>
      <c r="H53" s="631" t="s">
        <v>56</v>
      </c>
      <c r="I53" s="631"/>
      <c r="J53" s="632"/>
      <c r="K53" s="632"/>
      <c r="L53" s="632"/>
      <c r="M53" s="632"/>
      <c r="N53" s="600"/>
      <c r="O53" s="600"/>
      <c r="P53" s="600"/>
      <c r="Q53" s="600"/>
      <c r="R53" s="600"/>
      <c r="S53" s="600"/>
      <c r="T53" s="600"/>
      <c r="U53" s="605">
        <v>26</v>
      </c>
      <c r="V53" s="628"/>
      <c r="W53" s="599" t="s">
        <v>3</v>
      </c>
      <c r="X53" s="619">
        <f t="shared" si="8"/>
        <v>7746.63</v>
      </c>
      <c r="Y53" s="606">
        <v>7358</v>
      </c>
      <c r="Z53" s="619">
        <f t="shared" si="9"/>
        <v>7746.63</v>
      </c>
      <c r="AA53" s="605">
        <v>16</v>
      </c>
      <c r="AB53" s="630"/>
      <c r="AC53" s="618" t="s">
        <v>3</v>
      </c>
      <c r="AD53" s="601"/>
      <c r="AE53" s="606">
        <f t="shared" si="11"/>
        <v>7746.63</v>
      </c>
      <c r="AF53" s="606">
        <v>7358</v>
      </c>
      <c r="AG53" s="619">
        <f t="shared" si="12"/>
        <v>7746.63</v>
      </c>
      <c r="AH53" s="601">
        <f t="shared" si="13"/>
        <v>92964</v>
      </c>
    </row>
    <row r="54" spans="1:34" ht="12" customHeight="1" thickBot="1">
      <c r="A54" s="629"/>
      <c r="B54" s="620"/>
      <c r="C54" s="620">
        <v>7699</v>
      </c>
      <c r="D54" s="599">
        <f t="shared" si="10"/>
        <v>7929.97</v>
      </c>
      <c r="E54" s="723"/>
      <c r="F54" s="621"/>
      <c r="G54" s="600"/>
      <c r="H54" s="600"/>
      <c r="I54" s="602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5">
        <v>17</v>
      </c>
      <c r="AB54" s="630"/>
      <c r="AC54" s="618" t="s">
        <v>3</v>
      </c>
      <c r="AD54" s="601"/>
      <c r="AE54" s="606">
        <f t="shared" si="11"/>
        <v>7929.97</v>
      </c>
      <c r="AF54" s="606">
        <v>7533</v>
      </c>
      <c r="AG54" s="619">
        <f t="shared" si="12"/>
        <v>7929.97</v>
      </c>
      <c r="AH54" s="601">
        <f t="shared" si="13"/>
        <v>95160</v>
      </c>
    </row>
    <row r="55" spans="1:34" ht="12" customHeight="1" thickBot="1">
      <c r="A55" s="629"/>
      <c r="B55" s="620"/>
      <c r="C55" s="620">
        <v>7882</v>
      </c>
      <c r="D55" s="599">
        <f t="shared" si="10"/>
        <v>8118.46</v>
      </c>
      <c r="E55" s="726"/>
      <c r="F55" s="633"/>
      <c r="G55" s="632"/>
      <c r="H55" s="634" t="s">
        <v>68</v>
      </c>
      <c r="I55" s="635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/>
      <c r="W55" s="636"/>
      <c r="X55" s="636"/>
      <c r="Y55" s="636"/>
      <c r="Z55" s="636"/>
      <c r="AA55" s="605">
        <v>18</v>
      </c>
      <c r="AB55" s="630"/>
      <c r="AC55" s="618" t="s">
        <v>3</v>
      </c>
      <c r="AD55" s="601"/>
      <c r="AE55" s="606">
        <f t="shared" si="11"/>
        <v>8118.46</v>
      </c>
      <c r="AF55" s="606">
        <v>7712</v>
      </c>
      <c r="AG55" s="619">
        <f t="shared" si="12"/>
        <v>8118.46</v>
      </c>
      <c r="AH55" s="601">
        <f t="shared" si="13"/>
        <v>97416</v>
      </c>
    </row>
    <row r="56" spans="1:34" s="644" customFormat="1" ht="12" customHeight="1">
      <c r="A56" s="637"/>
      <c r="B56" s="638" t="s">
        <v>69</v>
      </c>
      <c r="C56" s="638"/>
      <c r="D56" s="638"/>
      <c r="E56" s="901" t="s">
        <v>70</v>
      </c>
      <c r="F56" s="639"/>
      <c r="G56" s="640" t="s">
        <v>72</v>
      </c>
      <c r="H56" s="900"/>
      <c r="I56" s="642"/>
      <c r="J56" s="640"/>
      <c r="K56" s="640"/>
      <c r="L56" s="641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0"/>
      <c r="AC56" s="640"/>
      <c r="AD56" s="640"/>
      <c r="AE56" s="640"/>
      <c r="AF56" s="643"/>
      <c r="AG56" s="643"/>
      <c r="AH56" s="640"/>
    </row>
  </sheetData>
  <phoneticPr fontId="3" type="noConversion"/>
  <printOptions horizontalCentered="1" verticalCentered="1" gridLines="1" gridLinesSet="0"/>
  <pageMargins left="0.25" right="0.19685039370078741" top="1.06" bottom="0.43" header="0.25" footer="0.21"/>
  <pageSetup orientation="portrait" horizontalDpi="4294967292" r:id="rId1"/>
  <headerFooter alignWithMargins="0">
    <oddHeader xml:space="preserve">&amp;C&amp;"Times New Roman,Bold"&amp;11The California State Universities
12-MONTH FACULTY Salary Schedule
Effective September 1, 1998
(Class Codes 2359, 2361, 2373, 2376, 2379, 2382, 2920)&amp;R&amp;"Times New Roman,Bold"&amp;12 9-1-98
3.0% GSI
2.4% SSI&amp;"LinePrinter,Regular"&amp;9
</oddHeader>
    <oddFooter>&amp;L&amp;"Times New Roman,Bold"CSUS:FSA:cks:&amp;D&amp;R&amp;"Times New Roman,Bold"&amp;10&amp;F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opLeftCell="C1" workbookViewId="0">
      <selection activeCell="F6" sqref="F6"/>
    </sheetView>
  </sheetViews>
  <sheetFormatPr defaultColWidth="9" defaultRowHeight="12" customHeight="1"/>
  <cols>
    <col min="1" max="1" width="8.28515625" style="366" hidden="1" customWidth="1"/>
    <col min="2" max="2" width="10.7109375" style="366" hidden="1" customWidth="1"/>
    <col min="3" max="3" width="3.7109375" style="731" customWidth="1"/>
    <col min="4" max="4" width="9.42578125" style="410" hidden="1" customWidth="1"/>
    <col min="5" max="5" width="11.7109375" style="411" hidden="1" customWidth="1"/>
    <col min="6" max="6" width="9.42578125" style="411" customWidth="1"/>
    <col min="7" max="7" width="3.28515625" style="366" customWidth="1"/>
    <col min="8" max="8" width="0.140625" style="411" customWidth="1"/>
    <col min="9" max="9" width="11.7109375" style="410" hidden="1" customWidth="1"/>
    <col min="10" max="10" width="9.28515625" style="410" bestFit="1" customWidth="1"/>
    <col min="11" max="11" width="3.28515625" style="411" customWidth="1"/>
    <col min="12" max="12" width="12.7109375" style="410" hidden="1" customWidth="1"/>
    <col min="13" max="13" width="11.7109375" style="411" hidden="1" customWidth="1"/>
    <col min="14" max="14" width="10.5703125" style="411" bestFit="1" customWidth="1"/>
    <col min="15" max="15" width="3.28515625" style="411" customWidth="1"/>
    <col min="16" max="16" width="1" style="410" hidden="1" customWidth="1"/>
    <col min="17" max="17" width="11.7109375" style="411" hidden="1" customWidth="1"/>
    <col min="18" max="18" width="9" style="411" bestFit="1" customWidth="1"/>
    <col min="19" max="19" width="3.5703125" style="411" customWidth="1"/>
    <col min="20" max="20" width="12.7109375" style="410" hidden="1" customWidth="1"/>
    <col min="21" max="21" width="12.140625" style="410" hidden="1" customWidth="1"/>
    <col min="22" max="22" width="9.140625" style="410" bestFit="1" customWidth="1"/>
    <col min="23" max="23" width="11.7109375" style="410" hidden="1" customWidth="1"/>
    <col min="24" max="24" width="8.7109375" style="410" bestFit="1" customWidth="1"/>
    <col min="25" max="25" width="3.42578125" style="366" customWidth="1"/>
    <col min="26" max="26" width="0.140625" style="410" customWidth="1"/>
    <col min="27" max="27" width="11.7109375" style="410" hidden="1" customWidth="1"/>
    <col min="28" max="28" width="8" style="411" hidden="1" customWidth="1"/>
    <col min="29" max="29" width="10" style="410" bestFit="1" customWidth="1"/>
    <col min="30" max="30" width="11.5703125" style="410" hidden="1" customWidth="1"/>
    <col min="31" max="31" width="8.140625" style="410" bestFit="1" customWidth="1"/>
    <col min="32" max="32" width="8" style="412" bestFit="1" customWidth="1"/>
    <col min="33" max="33" width="0" style="366" hidden="1" customWidth="1"/>
    <col min="34" max="16384" width="9" style="366"/>
  </cols>
  <sheetData>
    <row r="1" spans="1:32" s="336" customFormat="1" ht="12" customHeight="1">
      <c r="A1" s="322"/>
      <c r="B1" s="323"/>
      <c r="C1" s="727"/>
      <c r="D1" s="324"/>
      <c r="E1" s="325" t="s">
        <v>0</v>
      </c>
      <c r="F1" s="326" t="s">
        <v>0</v>
      </c>
      <c r="G1" s="327"/>
      <c r="H1" s="324"/>
      <c r="I1" s="325" t="s">
        <v>1</v>
      </c>
      <c r="J1" s="326" t="s">
        <v>1</v>
      </c>
      <c r="K1" s="328"/>
      <c r="L1" s="324"/>
      <c r="M1" s="329" t="s">
        <v>2</v>
      </c>
      <c r="N1" s="330" t="s">
        <v>2</v>
      </c>
      <c r="O1" s="330"/>
      <c r="P1" s="331"/>
      <c r="Q1" s="330"/>
      <c r="R1" s="332"/>
      <c r="S1" s="328" t="s">
        <v>3</v>
      </c>
      <c r="T1" s="324"/>
      <c r="U1" s="329" t="s">
        <v>4</v>
      </c>
      <c r="V1" s="330" t="s">
        <v>4</v>
      </c>
      <c r="W1" s="330"/>
      <c r="X1" s="332"/>
      <c r="Y1" s="333"/>
      <c r="Z1" s="324"/>
      <c r="AA1" s="329" t="s">
        <v>5</v>
      </c>
      <c r="AB1" s="331"/>
      <c r="AC1" s="334" t="s">
        <v>5</v>
      </c>
      <c r="AD1" s="330"/>
      <c r="AE1" s="332"/>
      <c r="AF1" s="335"/>
    </row>
    <row r="2" spans="1:32" s="343" customFormat="1" ht="12" customHeight="1">
      <c r="A2" s="337" t="s">
        <v>6</v>
      </c>
      <c r="B2" s="327" t="s">
        <v>7</v>
      </c>
      <c r="C2" s="338" t="s">
        <v>8</v>
      </c>
      <c r="D2" s="339"/>
      <c r="E2" s="340" t="s">
        <v>9</v>
      </c>
      <c r="F2" s="340" t="s">
        <v>9</v>
      </c>
      <c r="G2" s="327"/>
      <c r="H2" s="339"/>
      <c r="I2" s="340" t="s">
        <v>10</v>
      </c>
      <c r="J2" s="340" t="s">
        <v>10</v>
      </c>
      <c r="K2" s="340"/>
      <c r="L2" s="339"/>
      <c r="M2" s="340" t="s">
        <v>3</v>
      </c>
      <c r="N2" s="340"/>
      <c r="O2" s="340"/>
      <c r="P2" s="339"/>
      <c r="Q2" s="340" t="s">
        <v>11</v>
      </c>
      <c r="R2" s="340" t="s">
        <v>11</v>
      </c>
      <c r="S2" s="340"/>
      <c r="T2" s="339"/>
      <c r="U2" s="340" t="s">
        <v>3</v>
      </c>
      <c r="V2" s="340"/>
      <c r="W2" s="340" t="s">
        <v>12</v>
      </c>
      <c r="X2" s="340" t="s">
        <v>12</v>
      </c>
      <c r="Y2" s="333"/>
      <c r="Z2" s="339"/>
      <c r="AA2" s="340" t="s">
        <v>3</v>
      </c>
      <c r="AB2" s="339"/>
      <c r="AC2" s="341"/>
      <c r="AD2" s="340" t="s">
        <v>13</v>
      </c>
      <c r="AE2" s="340" t="s">
        <v>13</v>
      </c>
      <c r="AF2" s="342"/>
    </row>
    <row r="3" spans="1:32" s="343" customFormat="1" ht="12" customHeight="1">
      <c r="A3" s="337" t="s">
        <v>14</v>
      </c>
      <c r="B3" s="327" t="s">
        <v>14</v>
      </c>
      <c r="C3" s="344" t="s">
        <v>15</v>
      </c>
      <c r="D3" s="339"/>
      <c r="E3" s="340"/>
      <c r="F3" s="340"/>
      <c r="G3" s="345"/>
      <c r="H3" s="339"/>
      <c r="I3" s="340" t="s">
        <v>16</v>
      </c>
      <c r="J3" s="340" t="s">
        <v>16</v>
      </c>
      <c r="K3" s="340"/>
      <c r="L3" s="339"/>
      <c r="M3" s="340" t="s">
        <v>17</v>
      </c>
      <c r="N3" s="340" t="s">
        <v>17</v>
      </c>
      <c r="O3" s="342"/>
      <c r="P3" s="339"/>
      <c r="Q3" s="340" t="s">
        <v>3</v>
      </c>
      <c r="R3" s="340"/>
      <c r="S3" s="342"/>
      <c r="T3" s="339"/>
      <c r="U3" s="340" t="s">
        <v>18</v>
      </c>
      <c r="V3" s="340" t="s">
        <v>3</v>
      </c>
      <c r="W3" s="340" t="s">
        <v>3</v>
      </c>
      <c r="X3" s="340" t="s">
        <v>18</v>
      </c>
      <c r="Y3" s="333"/>
      <c r="Z3" s="339"/>
      <c r="AA3" s="340" t="s">
        <v>19</v>
      </c>
      <c r="AB3" s="339"/>
      <c r="AC3" s="341" t="s">
        <v>3</v>
      </c>
      <c r="AD3" s="340" t="s">
        <v>3</v>
      </c>
      <c r="AE3" s="340" t="s">
        <v>19</v>
      </c>
      <c r="AF3" s="340" t="s">
        <v>3</v>
      </c>
    </row>
    <row r="4" spans="1:32" s="343" customFormat="1" ht="12" customHeight="1">
      <c r="A4" s="346" t="s">
        <v>20</v>
      </c>
      <c r="B4" s="347" t="s">
        <v>20</v>
      </c>
      <c r="C4" s="344" t="s">
        <v>22</v>
      </c>
      <c r="D4" s="339"/>
      <c r="E4" s="340" t="s">
        <v>3</v>
      </c>
      <c r="F4" s="340"/>
      <c r="G4" s="345"/>
      <c r="H4" s="339"/>
      <c r="I4" s="340" t="s">
        <v>23</v>
      </c>
      <c r="J4" s="340" t="s">
        <v>23</v>
      </c>
      <c r="K4" s="340"/>
      <c r="L4" s="339"/>
      <c r="M4" s="340" t="s">
        <v>58</v>
      </c>
      <c r="N4" s="340" t="s">
        <v>24</v>
      </c>
      <c r="O4" s="348"/>
      <c r="P4" s="339"/>
      <c r="Q4" s="340" t="s">
        <v>3</v>
      </c>
      <c r="R4" s="340"/>
      <c r="S4" s="342"/>
      <c r="T4" s="339"/>
      <c r="U4" s="340" t="s">
        <v>25</v>
      </c>
      <c r="V4" s="340" t="s">
        <v>25</v>
      </c>
      <c r="W4" s="340" t="s">
        <v>3</v>
      </c>
      <c r="X4" s="340"/>
      <c r="Y4" s="333"/>
      <c r="Z4" s="339"/>
      <c r="AA4" s="340" t="s">
        <v>26</v>
      </c>
      <c r="AB4" s="339"/>
      <c r="AC4" s="341" t="s">
        <v>26</v>
      </c>
      <c r="AD4" s="340" t="s">
        <v>3</v>
      </c>
      <c r="AE4" s="340"/>
      <c r="AF4" s="348" t="s">
        <v>27</v>
      </c>
    </row>
    <row r="5" spans="1:32" s="357" customFormat="1" ht="12" customHeight="1" thickBot="1">
      <c r="A5" s="349">
        <v>34881</v>
      </c>
      <c r="B5" s="350">
        <v>34881</v>
      </c>
      <c r="C5" s="351" t="s">
        <v>28</v>
      </c>
      <c r="D5" s="352"/>
      <c r="E5" s="353" t="s">
        <v>29</v>
      </c>
      <c r="F5" s="353" t="s">
        <v>29</v>
      </c>
      <c r="G5" s="354"/>
      <c r="H5" s="352"/>
      <c r="I5" s="353" t="s">
        <v>30</v>
      </c>
      <c r="J5" s="353" t="s">
        <v>30</v>
      </c>
      <c r="K5" s="355"/>
      <c r="L5" s="352"/>
      <c r="M5" s="353" t="s">
        <v>31</v>
      </c>
      <c r="N5" s="353" t="s">
        <v>31</v>
      </c>
      <c r="O5" s="353"/>
      <c r="P5" s="352"/>
      <c r="Q5" s="353" t="s">
        <v>3</v>
      </c>
      <c r="R5" s="353"/>
      <c r="S5" s="355"/>
      <c r="T5" s="352"/>
      <c r="U5" s="353" t="s">
        <v>32</v>
      </c>
      <c r="V5" s="353" t="s">
        <v>32</v>
      </c>
      <c r="W5" s="353" t="s">
        <v>3</v>
      </c>
      <c r="X5" s="353"/>
      <c r="Y5" s="354"/>
      <c r="Z5" s="352"/>
      <c r="AA5" s="353" t="s">
        <v>33</v>
      </c>
      <c r="AB5" s="352"/>
      <c r="AC5" s="356" t="s">
        <v>33</v>
      </c>
      <c r="AD5" s="353" t="s">
        <v>3</v>
      </c>
      <c r="AE5" s="353"/>
      <c r="AF5" s="355" t="s">
        <v>7</v>
      </c>
    </row>
    <row r="6" spans="1:32" ht="12" customHeight="1">
      <c r="A6" s="358" t="s">
        <v>34</v>
      </c>
      <c r="B6" s="359">
        <v>2108</v>
      </c>
      <c r="C6" s="728">
        <v>1</v>
      </c>
      <c r="D6" s="360">
        <v>2133</v>
      </c>
      <c r="E6" s="360">
        <v>2182</v>
      </c>
      <c r="F6" s="360">
        <f t="shared" ref="F6:F13" si="0">E6*1.0221</f>
        <v>2230.2222000000002</v>
      </c>
      <c r="G6" s="361"/>
      <c r="H6" s="362"/>
      <c r="I6" s="363"/>
      <c r="J6" s="363"/>
      <c r="K6" s="362"/>
      <c r="L6" s="363"/>
      <c r="M6" s="362"/>
      <c r="N6" s="362"/>
      <c r="O6" s="362"/>
      <c r="P6" s="363"/>
      <c r="Q6" s="362"/>
      <c r="R6" s="362"/>
      <c r="S6" s="362"/>
      <c r="T6" s="363"/>
      <c r="U6" s="363"/>
      <c r="V6" s="363"/>
      <c r="W6" s="363"/>
      <c r="X6" s="363"/>
      <c r="Y6" s="361"/>
      <c r="Z6" s="363"/>
      <c r="AA6" s="363"/>
      <c r="AB6" s="364">
        <f>12*D6</f>
        <v>25596</v>
      </c>
      <c r="AC6" s="360"/>
      <c r="AD6" s="360"/>
      <c r="AE6" s="360"/>
      <c r="AF6" s="365">
        <f t="shared" ref="AF6:AF13" si="1">ROUND(F6,0)*12</f>
        <v>26760</v>
      </c>
    </row>
    <row r="7" spans="1:32" ht="12" customHeight="1">
      <c r="A7" s="367"/>
      <c r="B7" s="359"/>
      <c r="C7" s="728">
        <v>2</v>
      </c>
      <c r="D7" s="360">
        <v>2179</v>
      </c>
      <c r="E7" s="360">
        <v>2229</v>
      </c>
      <c r="F7" s="360">
        <f t="shared" si="0"/>
        <v>2278.2609000000002</v>
      </c>
      <c r="G7" s="361"/>
      <c r="H7" s="362"/>
      <c r="I7" s="363"/>
      <c r="J7" s="363"/>
      <c r="K7" s="362"/>
      <c r="L7" s="363"/>
      <c r="M7" s="362"/>
      <c r="N7" s="362"/>
      <c r="O7" s="362"/>
      <c r="P7" s="363"/>
      <c r="Q7" s="362"/>
      <c r="R7" s="362"/>
      <c r="S7" s="362"/>
      <c r="T7" s="363"/>
      <c r="U7" s="363"/>
      <c r="V7" s="363"/>
      <c r="W7" s="363"/>
      <c r="X7" s="363"/>
      <c r="Y7" s="361"/>
      <c r="Z7" s="363"/>
      <c r="AA7" s="363"/>
      <c r="AB7" s="364">
        <f>12*D7</f>
        <v>26148</v>
      </c>
      <c r="AC7" s="360"/>
      <c r="AD7" s="360"/>
      <c r="AE7" s="360"/>
      <c r="AF7" s="365">
        <f t="shared" si="1"/>
        <v>27336</v>
      </c>
    </row>
    <row r="8" spans="1:32" ht="12" customHeight="1">
      <c r="A8" s="358" t="s">
        <v>35</v>
      </c>
      <c r="B8" s="359">
        <v>2197</v>
      </c>
      <c r="C8" s="728">
        <v>3</v>
      </c>
      <c r="D8" s="360">
        <v>2223</v>
      </c>
      <c r="E8" s="360">
        <v>2274</v>
      </c>
      <c r="F8" s="360">
        <f t="shared" si="0"/>
        <v>2324.2554</v>
      </c>
      <c r="G8" s="361"/>
      <c r="H8" s="362"/>
      <c r="I8" s="363"/>
      <c r="J8" s="363"/>
      <c r="K8" s="362"/>
      <c r="L8" s="363"/>
      <c r="M8" s="362"/>
      <c r="N8" s="362"/>
      <c r="O8" s="362"/>
      <c r="P8" s="363"/>
      <c r="Q8" s="362"/>
      <c r="R8" s="362"/>
      <c r="S8" s="362"/>
      <c r="T8" s="363"/>
      <c r="U8" s="363"/>
      <c r="V8" s="363"/>
      <c r="W8" s="363"/>
      <c r="X8" s="363"/>
      <c r="Y8" s="361"/>
      <c r="Z8" s="363"/>
      <c r="AA8" s="363"/>
      <c r="AB8" s="364">
        <f>12*D8</f>
        <v>26676</v>
      </c>
      <c r="AC8" s="360"/>
      <c r="AD8" s="360"/>
      <c r="AE8" s="360"/>
      <c r="AF8" s="365">
        <f t="shared" si="1"/>
        <v>27888</v>
      </c>
    </row>
    <row r="9" spans="1:32" ht="12" customHeight="1">
      <c r="A9" s="367"/>
      <c r="B9" s="359"/>
      <c r="C9" s="728">
        <v>4</v>
      </c>
      <c r="D9" s="360">
        <v>2272</v>
      </c>
      <c r="E9" s="360">
        <v>2324</v>
      </c>
      <c r="F9" s="360">
        <f t="shared" si="0"/>
        <v>2375.3604</v>
      </c>
      <c r="G9" s="361"/>
      <c r="H9" s="362"/>
      <c r="I9" s="363"/>
      <c r="J9" s="363"/>
      <c r="K9" s="362"/>
      <c r="L9" s="363"/>
      <c r="M9" s="362"/>
      <c r="N9" s="362"/>
      <c r="O9" s="362"/>
      <c r="P9" s="363"/>
      <c r="Q9" s="362"/>
      <c r="R9" s="362"/>
      <c r="S9" s="362"/>
      <c r="T9" s="363"/>
      <c r="U9" s="363"/>
      <c r="V9" s="363"/>
      <c r="W9" s="363"/>
      <c r="X9" s="363"/>
      <c r="Y9" s="361"/>
      <c r="Z9" s="363"/>
      <c r="AA9" s="363"/>
      <c r="AB9" s="364">
        <f>12*D9</f>
        <v>27264</v>
      </c>
      <c r="AC9" s="360"/>
      <c r="AD9" s="360"/>
      <c r="AE9" s="360"/>
      <c r="AF9" s="365">
        <f t="shared" si="1"/>
        <v>28500</v>
      </c>
    </row>
    <row r="10" spans="1:32" ht="12" customHeight="1">
      <c r="A10" s="358" t="s">
        <v>36</v>
      </c>
      <c r="B10" s="359">
        <v>2292</v>
      </c>
      <c r="C10" s="728">
        <v>5</v>
      </c>
      <c r="D10" s="360">
        <v>2320</v>
      </c>
      <c r="E10" s="360">
        <v>2374</v>
      </c>
      <c r="F10" s="360">
        <f t="shared" si="0"/>
        <v>2426.4654</v>
      </c>
      <c r="G10" s="361"/>
      <c r="H10" s="362"/>
      <c r="I10" s="363"/>
      <c r="J10" s="363"/>
      <c r="K10" s="362"/>
      <c r="L10" s="363"/>
      <c r="M10" s="362"/>
      <c r="N10" s="362"/>
      <c r="O10" s="362"/>
      <c r="P10" s="363"/>
      <c r="Q10" s="362"/>
      <c r="R10" s="368" t="s">
        <v>3</v>
      </c>
      <c r="S10" s="362"/>
      <c r="T10" s="363"/>
      <c r="U10" s="363"/>
      <c r="V10" s="363"/>
      <c r="W10" s="363"/>
      <c r="X10" s="363"/>
      <c r="Y10" s="361"/>
      <c r="Z10" s="363"/>
      <c r="AA10" s="363"/>
      <c r="AB10" s="364">
        <f>12*D10</f>
        <v>27840</v>
      </c>
      <c r="AC10" s="360"/>
      <c r="AD10" s="360"/>
      <c r="AE10" s="360"/>
      <c r="AF10" s="365">
        <f t="shared" si="1"/>
        <v>29112</v>
      </c>
    </row>
    <row r="11" spans="1:32" ht="12" customHeight="1">
      <c r="A11" s="367"/>
      <c r="B11" s="359"/>
      <c r="C11" s="729">
        <v>6</v>
      </c>
      <c r="D11" s="370"/>
      <c r="E11" s="371">
        <v>2424</v>
      </c>
      <c r="F11" s="371">
        <f t="shared" si="0"/>
        <v>2477.5704000000001</v>
      </c>
      <c r="G11" s="361"/>
      <c r="H11" s="362"/>
      <c r="I11" s="363"/>
      <c r="J11" s="363"/>
      <c r="K11" s="362"/>
      <c r="L11" s="363"/>
      <c r="M11" s="362"/>
      <c r="N11" s="362"/>
      <c r="O11" s="362"/>
      <c r="P11" s="363"/>
      <c r="Q11" s="362"/>
      <c r="R11" s="362"/>
      <c r="S11" s="362"/>
      <c r="T11" s="363"/>
      <c r="U11" s="363"/>
      <c r="V11" s="363"/>
      <c r="W11" s="363"/>
      <c r="X11" s="363"/>
      <c r="Y11" s="361"/>
      <c r="Z11" s="363"/>
      <c r="AA11" s="363"/>
      <c r="AB11" s="362"/>
      <c r="AC11" s="363"/>
      <c r="AD11" s="363"/>
      <c r="AE11" s="363"/>
      <c r="AF11" s="365">
        <f t="shared" si="1"/>
        <v>29736</v>
      </c>
    </row>
    <row r="12" spans="1:32" ht="12" customHeight="1">
      <c r="A12" s="367"/>
      <c r="B12" s="359"/>
      <c r="C12" s="729">
        <v>7</v>
      </c>
      <c r="D12" s="370"/>
      <c r="E12" s="371">
        <v>2475</v>
      </c>
      <c r="F12" s="371">
        <f t="shared" si="0"/>
        <v>2529.6975000000002</v>
      </c>
      <c r="G12" s="361"/>
      <c r="H12" s="362"/>
      <c r="I12" s="363"/>
      <c r="J12" s="363"/>
      <c r="K12" s="362"/>
      <c r="L12" s="363"/>
      <c r="M12" s="362"/>
      <c r="N12" s="362"/>
      <c r="O12" s="362"/>
      <c r="P12" s="363"/>
      <c r="Q12" s="362"/>
      <c r="R12" s="362"/>
      <c r="S12" s="362"/>
      <c r="T12" s="363"/>
      <c r="U12" s="363"/>
      <c r="V12" s="363"/>
      <c r="W12" s="363"/>
      <c r="X12" s="363"/>
      <c r="Y12" s="361"/>
      <c r="Z12" s="363"/>
      <c r="AA12" s="363"/>
      <c r="AB12" s="362"/>
      <c r="AC12" s="363"/>
      <c r="AD12" s="363"/>
      <c r="AE12" s="363"/>
      <c r="AF12" s="365">
        <f t="shared" si="1"/>
        <v>30360</v>
      </c>
    </row>
    <row r="13" spans="1:32" ht="12" customHeight="1">
      <c r="A13" s="367"/>
      <c r="B13" s="359"/>
      <c r="C13" s="729">
        <v>8</v>
      </c>
      <c r="D13" s="370"/>
      <c r="E13" s="371">
        <v>2529</v>
      </c>
      <c r="F13" s="371">
        <f t="shared" si="0"/>
        <v>2584.8908999999999</v>
      </c>
      <c r="G13" s="361"/>
      <c r="H13" s="362"/>
      <c r="I13" s="363"/>
      <c r="J13" s="363"/>
      <c r="K13" s="362"/>
      <c r="L13" s="363"/>
      <c r="M13" s="362"/>
      <c r="N13" s="362"/>
      <c r="O13" s="362"/>
      <c r="P13" s="363"/>
      <c r="Q13" s="362"/>
      <c r="R13" s="362"/>
      <c r="S13" s="362"/>
      <c r="T13" s="363"/>
      <c r="U13" s="363"/>
      <c r="V13" s="363"/>
      <c r="W13" s="363"/>
      <c r="X13" s="363"/>
      <c r="Y13" s="361"/>
      <c r="Z13" s="363"/>
      <c r="AA13" s="363"/>
      <c r="AB13" s="362"/>
      <c r="AC13" s="363"/>
      <c r="AD13" s="363"/>
      <c r="AE13" s="363"/>
      <c r="AF13" s="365">
        <f t="shared" si="1"/>
        <v>31020</v>
      </c>
    </row>
    <row r="14" spans="1:32" ht="12" customHeight="1">
      <c r="A14" s="358" t="s">
        <v>37</v>
      </c>
      <c r="B14" s="359">
        <v>2495</v>
      </c>
      <c r="C14" s="728"/>
      <c r="D14" s="363"/>
      <c r="E14" s="362"/>
      <c r="F14" s="362"/>
      <c r="G14" s="361">
        <v>1</v>
      </c>
      <c r="H14" s="271">
        <v>2525</v>
      </c>
      <c r="I14" s="169">
        <v>2583</v>
      </c>
      <c r="J14" s="169">
        <f t="shared" ref="J14:J27" si="2">I14*1.0221</f>
        <v>2640.0843</v>
      </c>
      <c r="K14" s="362"/>
      <c r="L14" s="363"/>
      <c r="M14" s="362"/>
      <c r="N14" s="362"/>
      <c r="O14" s="362"/>
      <c r="P14" s="363"/>
      <c r="Q14" s="362"/>
      <c r="R14" s="362"/>
      <c r="S14" s="362"/>
      <c r="T14" s="363"/>
      <c r="U14" s="363"/>
      <c r="V14" s="363"/>
      <c r="W14" s="363"/>
      <c r="X14" s="363"/>
      <c r="Y14" s="361"/>
      <c r="Z14" s="363"/>
      <c r="AA14" s="363"/>
      <c r="AB14" s="364">
        <f t="shared" ref="AB14:AB22" si="3">12*H14</f>
        <v>30300</v>
      </c>
      <c r="AC14" s="360"/>
      <c r="AD14" s="360"/>
      <c r="AE14" s="360"/>
      <c r="AF14" s="365">
        <f t="shared" ref="AF14:AF21" si="4">ROUND(J14,0)*12</f>
        <v>31680</v>
      </c>
    </row>
    <row r="15" spans="1:32" ht="12" customHeight="1">
      <c r="A15" s="367"/>
      <c r="B15" s="359"/>
      <c r="C15" s="728"/>
      <c r="D15" s="363"/>
      <c r="E15" s="362"/>
      <c r="F15" s="362"/>
      <c r="G15" s="361">
        <v>2</v>
      </c>
      <c r="H15" s="271">
        <v>2581</v>
      </c>
      <c r="I15" s="169">
        <v>2641</v>
      </c>
      <c r="J15" s="169">
        <f t="shared" si="2"/>
        <v>2699.3661000000002</v>
      </c>
      <c r="K15" s="362"/>
      <c r="L15" s="363"/>
      <c r="M15" s="362"/>
      <c r="N15" s="362"/>
      <c r="O15" s="362"/>
      <c r="P15" s="363"/>
      <c r="Q15" s="362"/>
      <c r="R15" s="362"/>
      <c r="S15" s="362"/>
      <c r="T15" s="363"/>
      <c r="U15" s="363"/>
      <c r="V15" s="363"/>
      <c r="W15" s="363"/>
      <c r="X15" s="363"/>
      <c r="Y15" s="361"/>
      <c r="Z15" s="363"/>
      <c r="AA15" s="363"/>
      <c r="AB15" s="364">
        <f t="shared" si="3"/>
        <v>30972</v>
      </c>
      <c r="AC15" s="360"/>
      <c r="AD15" s="360"/>
      <c r="AE15" s="360"/>
      <c r="AF15" s="365">
        <f t="shared" si="4"/>
        <v>32388</v>
      </c>
    </row>
    <row r="16" spans="1:32" ht="12" customHeight="1">
      <c r="A16" s="358" t="s">
        <v>38</v>
      </c>
      <c r="B16" s="359">
        <v>2605</v>
      </c>
      <c r="C16" s="728"/>
      <c r="D16" s="363"/>
      <c r="E16" s="362"/>
      <c r="F16" s="362"/>
      <c r="G16" s="361">
        <v>3</v>
      </c>
      <c r="H16" s="271">
        <v>2636</v>
      </c>
      <c r="I16" s="169">
        <v>2697</v>
      </c>
      <c r="J16" s="169">
        <f t="shared" si="2"/>
        <v>2756.6037000000001</v>
      </c>
      <c r="K16" s="362"/>
      <c r="L16" s="363"/>
      <c r="M16" s="362"/>
      <c r="N16" s="362"/>
      <c r="O16" s="362"/>
      <c r="P16" s="363"/>
      <c r="Q16" s="362"/>
      <c r="R16" s="362"/>
      <c r="S16" s="362"/>
      <c r="T16" s="363"/>
      <c r="U16" s="363"/>
      <c r="V16" s="363"/>
      <c r="W16" s="363"/>
      <c r="X16" s="363"/>
      <c r="Y16" s="361"/>
      <c r="Z16" s="363"/>
      <c r="AA16" s="363"/>
      <c r="AB16" s="364">
        <f t="shared" si="3"/>
        <v>31632</v>
      </c>
      <c r="AC16" s="360"/>
      <c r="AD16" s="360"/>
      <c r="AE16" s="360"/>
      <c r="AF16" s="365">
        <f t="shared" si="4"/>
        <v>33084</v>
      </c>
    </row>
    <row r="17" spans="1:32" ht="12" customHeight="1" thickBot="1">
      <c r="A17" s="367"/>
      <c r="B17" s="359"/>
      <c r="C17" s="728"/>
      <c r="D17" s="363"/>
      <c r="E17" s="362"/>
      <c r="F17" s="362"/>
      <c r="G17" s="361">
        <v>4</v>
      </c>
      <c r="H17" s="271">
        <v>2698</v>
      </c>
      <c r="I17" s="169">
        <v>2760</v>
      </c>
      <c r="J17" s="169">
        <f t="shared" si="2"/>
        <v>2820.9960000000001</v>
      </c>
      <c r="K17" s="362"/>
      <c r="L17" s="363"/>
      <c r="M17" s="362"/>
      <c r="N17" s="362"/>
      <c r="O17" s="362"/>
      <c r="P17" s="363"/>
      <c r="Q17" s="362"/>
      <c r="R17" s="362"/>
      <c r="S17" s="362"/>
      <c r="T17" s="363"/>
      <c r="U17" s="363"/>
      <c r="V17" s="363"/>
      <c r="W17" s="363"/>
      <c r="X17" s="363"/>
      <c r="Y17" s="361"/>
      <c r="Z17" s="363"/>
      <c r="AA17" s="363"/>
      <c r="AB17" s="364">
        <f t="shared" si="3"/>
        <v>32376</v>
      </c>
      <c r="AC17" s="360"/>
      <c r="AD17" s="360"/>
      <c r="AE17" s="360"/>
      <c r="AF17" s="365">
        <f t="shared" si="4"/>
        <v>33852</v>
      </c>
    </row>
    <row r="18" spans="1:32" ht="12" customHeight="1">
      <c r="A18" s="358" t="s">
        <v>39</v>
      </c>
      <c r="B18" s="359">
        <v>2726</v>
      </c>
      <c r="C18" s="728"/>
      <c r="D18" s="363"/>
      <c r="E18" s="362"/>
      <c r="F18" s="362"/>
      <c r="G18" s="361">
        <v>5</v>
      </c>
      <c r="H18" s="271">
        <v>2759</v>
      </c>
      <c r="I18" s="169">
        <v>2823</v>
      </c>
      <c r="J18" s="169">
        <f t="shared" si="2"/>
        <v>2885.3883000000001</v>
      </c>
      <c r="K18" s="372">
        <v>1</v>
      </c>
      <c r="L18" s="373">
        <v>2759</v>
      </c>
      <c r="M18" s="373">
        <v>2823</v>
      </c>
      <c r="N18" s="374">
        <f t="shared" ref="N18:N45" si="5">M18*1.0221</f>
        <v>2885.3883000000001</v>
      </c>
      <c r="O18" s="362"/>
      <c r="P18" s="363"/>
      <c r="Q18" s="362"/>
      <c r="R18" s="362"/>
      <c r="S18" s="362"/>
      <c r="T18" s="363"/>
      <c r="U18" s="363"/>
      <c r="V18" s="363"/>
      <c r="W18" s="363"/>
      <c r="X18" s="363"/>
      <c r="Y18" s="361"/>
      <c r="Z18" s="363"/>
      <c r="AA18" s="363"/>
      <c r="AB18" s="364">
        <f t="shared" si="3"/>
        <v>33108</v>
      </c>
      <c r="AC18" s="360"/>
      <c r="AD18" s="360"/>
      <c r="AE18" s="360"/>
      <c r="AF18" s="365">
        <f t="shared" si="4"/>
        <v>34620</v>
      </c>
    </row>
    <row r="19" spans="1:32" ht="12" customHeight="1">
      <c r="A19" s="367"/>
      <c r="B19" s="359"/>
      <c r="C19" s="728"/>
      <c r="D19" s="363"/>
      <c r="E19" s="362"/>
      <c r="F19" s="362"/>
      <c r="G19" s="361">
        <v>6</v>
      </c>
      <c r="H19" s="271">
        <v>2823</v>
      </c>
      <c r="I19" s="169">
        <v>2888</v>
      </c>
      <c r="J19" s="169">
        <f t="shared" si="2"/>
        <v>2951.8247999999999</v>
      </c>
      <c r="K19" s="375">
        <v>2</v>
      </c>
      <c r="L19" s="376">
        <v>2823</v>
      </c>
      <c r="M19" s="376">
        <v>2888</v>
      </c>
      <c r="N19" s="377">
        <f t="shared" si="5"/>
        <v>2951.8247999999999</v>
      </c>
      <c r="O19" s="362"/>
      <c r="P19" s="363"/>
      <c r="Q19" s="362"/>
      <c r="R19" s="362"/>
      <c r="S19" s="362"/>
      <c r="T19" s="363"/>
      <c r="U19" s="363"/>
      <c r="V19" s="363"/>
      <c r="W19" s="363"/>
      <c r="X19" s="363"/>
      <c r="Y19" s="361"/>
      <c r="Z19" s="363"/>
      <c r="AA19" s="363"/>
      <c r="AB19" s="364">
        <f t="shared" si="3"/>
        <v>33876</v>
      </c>
      <c r="AC19" s="360"/>
      <c r="AD19" s="360"/>
      <c r="AE19" s="360"/>
      <c r="AF19" s="365">
        <f t="shared" si="4"/>
        <v>35424</v>
      </c>
    </row>
    <row r="20" spans="1:32" ht="12" customHeight="1">
      <c r="A20" s="358" t="s">
        <v>40</v>
      </c>
      <c r="B20" s="359">
        <v>2853</v>
      </c>
      <c r="C20" s="728"/>
      <c r="D20" s="363"/>
      <c r="E20" s="362"/>
      <c r="F20" s="362"/>
      <c r="G20" s="361">
        <v>7</v>
      </c>
      <c r="H20" s="271">
        <v>2887</v>
      </c>
      <c r="I20" s="169">
        <v>2954</v>
      </c>
      <c r="J20" s="169">
        <f t="shared" si="2"/>
        <v>3019.2833999999998</v>
      </c>
      <c r="K20" s="375">
        <v>3</v>
      </c>
      <c r="L20" s="376">
        <v>2887</v>
      </c>
      <c r="M20" s="376">
        <v>2954</v>
      </c>
      <c r="N20" s="377">
        <f t="shared" si="5"/>
        <v>3019.2833999999998</v>
      </c>
      <c r="O20" s="362"/>
      <c r="P20" s="363"/>
      <c r="Q20" s="362"/>
      <c r="R20" s="362"/>
      <c r="S20" s="362"/>
      <c r="T20" s="363"/>
      <c r="U20" s="363"/>
      <c r="V20" s="363"/>
      <c r="W20" s="363"/>
      <c r="X20" s="363"/>
      <c r="Y20" s="361"/>
      <c r="Z20" s="363"/>
      <c r="AA20" s="363"/>
      <c r="AB20" s="364">
        <f t="shared" si="3"/>
        <v>34644</v>
      </c>
      <c r="AC20" s="360"/>
      <c r="AD20" s="360"/>
      <c r="AE20" s="360"/>
      <c r="AF20" s="365">
        <f t="shared" si="4"/>
        <v>36228</v>
      </c>
    </row>
    <row r="21" spans="1:32" ht="12" customHeight="1" thickBot="1">
      <c r="A21" s="367"/>
      <c r="B21" s="359"/>
      <c r="C21" s="728"/>
      <c r="D21" s="363"/>
      <c r="E21" s="362"/>
      <c r="F21" s="362"/>
      <c r="G21" s="361">
        <v>8</v>
      </c>
      <c r="H21" s="271">
        <v>2956</v>
      </c>
      <c r="I21" s="169">
        <v>3024</v>
      </c>
      <c r="J21" s="169">
        <f t="shared" si="2"/>
        <v>3090.8303999999998</v>
      </c>
      <c r="K21" s="378">
        <v>4</v>
      </c>
      <c r="L21" s="379">
        <v>2956</v>
      </c>
      <c r="M21" s="379">
        <v>3024</v>
      </c>
      <c r="N21" s="380">
        <f t="shared" si="5"/>
        <v>3090.8303999999998</v>
      </c>
      <c r="O21" s="362"/>
      <c r="P21" s="363"/>
      <c r="Q21" s="362"/>
      <c r="R21" s="362"/>
      <c r="S21" s="362"/>
      <c r="T21" s="363"/>
      <c r="U21" s="363"/>
      <c r="V21" s="363"/>
      <c r="W21" s="363"/>
      <c r="X21" s="363"/>
      <c r="Y21" s="361"/>
      <c r="Z21" s="363"/>
      <c r="AA21" s="363"/>
      <c r="AB21" s="364">
        <f t="shared" si="3"/>
        <v>35472</v>
      </c>
      <c r="AC21" s="360"/>
      <c r="AD21" s="360"/>
      <c r="AE21" s="360"/>
      <c r="AF21" s="365">
        <f t="shared" si="4"/>
        <v>37092</v>
      </c>
    </row>
    <row r="22" spans="1:32" ht="12" customHeight="1">
      <c r="A22" s="358" t="s">
        <v>41</v>
      </c>
      <c r="B22" s="359">
        <v>2989</v>
      </c>
      <c r="C22" s="728"/>
      <c r="D22" s="363"/>
      <c r="E22" s="362"/>
      <c r="F22" s="362"/>
      <c r="G22" s="361">
        <v>9</v>
      </c>
      <c r="H22" s="271">
        <v>3025</v>
      </c>
      <c r="I22" s="169">
        <v>3095</v>
      </c>
      <c r="J22" s="169">
        <f t="shared" si="2"/>
        <v>3163.3995</v>
      </c>
      <c r="K22" s="362">
        <v>5</v>
      </c>
      <c r="L22" s="360">
        <v>3025</v>
      </c>
      <c r="M22" s="360">
        <v>3095</v>
      </c>
      <c r="N22" s="360">
        <f t="shared" si="5"/>
        <v>3163.3995</v>
      </c>
      <c r="O22" s="381">
        <v>1</v>
      </c>
      <c r="P22" s="360">
        <v>3025</v>
      </c>
      <c r="Q22" s="360">
        <v>3095</v>
      </c>
      <c r="R22" s="360">
        <f t="shared" ref="R22:R49" si="6">Q22*1.0221</f>
        <v>3163.3995</v>
      </c>
      <c r="S22" s="362"/>
      <c r="T22" s="363"/>
      <c r="U22" s="363"/>
      <c r="V22" s="363"/>
      <c r="W22" s="363"/>
      <c r="X22" s="363"/>
      <c r="Y22" s="361"/>
      <c r="Z22" s="363"/>
      <c r="AA22" s="363"/>
      <c r="AB22" s="364">
        <f t="shared" si="3"/>
        <v>36300</v>
      </c>
      <c r="AC22" s="360"/>
      <c r="AD22" s="360"/>
      <c r="AE22" s="360"/>
      <c r="AF22" s="365">
        <f t="shared" ref="AF22:AF46" si="7">ROUND(R22,0)*12</f>
        <v>37956</v>
      </c>
    </row>
    <row r="23" spans="1:32" ht="12" customHeight="1">
      <c r="A23" s="367"/>
      <c r="B23" s="359"/>
      <c r="C23" s="728"/>
      <c r="D23" s="363"/>
      <c r="E23" s="362"/>
      <c r="F23" s="362"/>
      <c r="G23" s="382">
        <v>10</v>
      </c>
      <c r="H23" s="383"/>
      <c r="I23" s="371">
        <v>3169</v>
      </c>
      <c r="J23" s="284">
        <f t="shared" si="2"/>
        <v>3239.0349000000001</v>
      </c>
      <c r="K23" s="362">
        <v>6</v>
      </c>
      <c r="L23" s="360">
        <v>3097</v>
      </c>
      <c r="M23" s="360">
        <v>3169</v>
      </c>
      <c r="N23" s="360">
        <f t="shared" si="5"/>
        <v>3239.0349000000001</v>
      </c>
      <c r="O23" s="362">
        <v>2</v>
      </c>
      <c r="P23" s="360">
        <v>3097</v>
      </c>
      <c r="Q23" s="360">
        <v>3169</v>
      </c>
      <c r="R23" s="360">
        <f t="shared" si="6"/>
        <v>3239.0349000000001</v>
      </c>
      <c r="S23" s="362"/>
      <c r="T23" s="363"/>
      <c r="U23" s="363"/>
      <c r="V23" s="363"/>
      <c r="W23" s="363"/>
      <c r="X23" s="363"/>
      <c r="Y23" s="361"/>
      <c r="Z23" s="363"/>
      <c r="AA23" s="363"/>
      <c r="AB23" s="364">
        <f t="shared" ref="AB23:AB45" si="8">12*P23</f>
        <v>37164</v>
      </c>
      <c r="AC23" s="360"/>
      <c r="AD23" s="360"/>
      <c r="AE23" s="360"/>
      <c r="AF23" s="365">
        <f t="shared" si="7"/>
        <v>38868</v>
      </c>
    </row>
    <row r="24" spans="1:32" ht="12" customHeight="1">
      <c r="A24" s="358" t="s">
        <v>42</v>
      </c>
      <c r="B24" s="359">
        <v>3130</v>
      </c>
      <c r="C24" s="728"/>
      <c r="D24" s="363"/>
      <c r="E24" s="362"/>
      <c r="F24" s="362"/>
      <c r="G24" s="382">
        <v>11</v>
      </c>
      <c r="H24" s="383"/>
      <c r="I24" s="371">
        <v>3241</v>
      </c>
      <c r="J24" s="284">
        <f t="shared" si="2"/>
        <v>3312.6261</v>
      </c>
      <c r="K24" s="362">
        <v>7</v>
      </c>
      <c r="L24" s="360">
        <v>3168</v>
      </c>
      <c r="M24" s="360">
        <v>3241</v>
      </c>
      <c r="N24" s="360">
        <f t="shared" si="5"/>
        <v>3312.6261</v>
      </c>
      <c r="O24" s="362">
        <v>3</v>
      </c>
      <c r="P24" s="360">
        <v>3168</v>
      </c>
      <c r="Q24" s="360">
        <v>3241</v>
      </c>
      <c r="R24" s="360">
        <f t="shared" si="6"/>
        <v>3312.6261</v>
      </c>
      <c r="S24" s="362"/>
      <c r="T24" s="363"/>
      <c r="U24" s="363"/>
      <c r="V24" s="363"/>
      <c r="W24" s="363"/>
      <c r="X24" s="363"/>
      <c r="Y24" s="361"/>
      <c r="Z24" s="363"/>
      <c r="AA24" s="363"/>
      <c r="AB24" s="364">
        <f t="shared" si="8"/>
        <v>38016</v>
      </c>
      <c r="AC24" s="360"/>
      <c r="AD24" s="360"/>
      <c r="AE24" s="360"/>
      <c r="AF24" s="365">
        <f t="shared" si="7"/>
        <v>39756</v>
      </c>
    </row>
    <row r="25" spans="1:32" ht="12" customHeight="1">
      <c r="A25" s="367"/>
      <c r="B25" s="359"/>
      <c r="C25" s="728"/>
      <c r="D25" s="363"/>
      <c r="E25" s="362"/>
      <c r="F25" s="362"/>
      <c r="G25" s="382">
        <v>12</v>
      </c>
      <c r="H25" s="383"/>
      <c r="I25" s="371">
        <v>3318</v>
      </c>
      <c r="J25" s="284">
        <f t="shared" si="2"/>
        <v>3391.3278</v>
      </c>
      <c r="K25" s="362">
        <v>8</v>
      </c>
      <c r="L25" s="360">
        <v>3243</v>
      </c>
      <c r="M25" s="360">
        <v>3318</v>
      </c>
      <c r="N25" s="360">
        <f t="shared" si="5"/>
        <v>3391.3278</v>
      </c>
      <c r="O25" s="362">
        <v>4</v>
      </c>
      <c r="P25" s="360">
        <v>3243</v>
      </c>
      <c r="Q25" s="360">
        <v>3318</v>
      </c>
      <c r="R25" s="360">
        <f t="shared" si="6"/>
        <v>3391.3278</v>
      </c>
      <c r="S25" s="362"/>
      <c r="T25" s="363"/>
      <c r="U25" s="363"/>
      <c r="V25" s="363"/>
      <c r="W25" s="363"/>
      <c r="X25" s="363"/>
      <c r="Y25" s="361"/>
      <c r="Z25" s="363"/>
      <c r="AA25" s="363"/>
      <c r="AB25" s="364">
        <f t="shared" si="8"/>
        <v>38916</v>
      </c>
      <c r="AC25" s="360"/>
      <c r="AD25" s="360"/>
      <c r="AE25" s="360"/>
      <c r="AF25" s="365">
        <f t="shared" si="7"/>
        <v>40692</v>
      </c>
    </row>
    <row r="26" spans="1:32" ht="12" customHeight="1">
      <c r="A26" s="358" t="s">
        <v>43</v>
      </c>
      <c r="B26" s="359">
        <v>3280</v>
      </c>
      <c r="C26" s="728"/>
      <c r="D26" s="363"/>
      <c r="E26" s="362"/>
      <c r="F26" s="362"/>
      <c r="G26" s="382">
        <v>13</v>
      </c>
      <c r="H26" s="383"/>
      <c r="I26" s="371">
        <v>3396</v>
      </c>
      <c r="J26" s="284">
        <f t="shared" si="2"/>
        <v>3471.0516000000002</v>
      </c>
      <c r="K26" s="362">
        <v>9</v>
      </c>
      <c r="L26" s="360">
        <v>3319</v>
      </c>
      <c r="M26" s="360">
        <v>3396</v>
      </c>
      <c r="N26" s="360">
        <f t="shared" si="5"/>
        <v>3471.0516000000002</v>
      </c>
      <c r="O26" s="362">
        <v>5</v>
      </c>
      <c r="P26" s="360">
        <v>3319</v>
      </c>
      <c r="Q26" s="360">
        <v>3396</v>
      </c>
      <c r="R26" s="360">
        <f t="shared" si="6"/>
        <v>3471.0516000000002</v>
      </c>
      <c r="S26" s="362"/>
      <c r="T26" s="363"/>
      <c r="U26" s="363"/>
      <c r="V26" s="363"/>
      <c r="W26" s="363"/>
      <c r="X26" s="363"/>
      <c r="Y26" s="361"/>
      <c r="Z26" s="363"/>
      <c r="AA26" s="363"/>
      <c r="AB26" s="364">
        <f t="shared" si="8"/>
        <v>39828</v>
      </c>
      <c r="AC26" s="360"/>
      <c r="AD26" s="360"/>
      <c r="AE26" s="360"/>
      <c r="AF26" s="365">
        <f t="shared" si="7"/>
        <v>41652</v>
      </c>
    </row>
    <row r="27" spans="1:32" ht="12" customHeight="1">
      <c r="A27" s="367"/>
      <c r="B27" s="359"/>
      <c r="C27" s="728"/>
      <c r="D27" s="363"/>
      <c r="E27" s="362"/>
      <c r="F27" s="362"/>
      <c r="G27" s="382">
        <v>14</v>
      </c>
      <c r="H27" s="383"/>
      <c r="I27" s="371">
        <v>3474</v>
      </c>
      <c r="J27" s="284">
        <f t="shared" si="2"/>
        <v>3550.7754</v>
      </c>
      <c r="K27" s="362">
        <v>10</v>
      </c>
      <c r="L27" s="360">
        <v>3396</v>
      </c>
      <c r="M27" s="360">
        <v>3474</v>
      </c>
      <c r="N27" s="360">
        <f t="shared" si="5"/>
        <v>3550.7754</v>
      </c>
      <c r="O27" s="362">
        <v>6</v>
      </c>
      <c r="P27" s="360">
        <v>3396</v>
      </c>
      <c r="Q27" s="360">
        <v>3474</v>
      </c>
      <c r="R27" s="360">
        <f t="shared" si="6"/>
        <v>3550.7754</v>
      </c>
      <c r="S27" s="362"/>
      <c r="T27" s="363"/>
      <c r="U27" s="363"/>
      <c r="V27" s="363"/>
      <c r="W27" s="363"/>
      <c r="X27" s="363"/>
      <c r="Y27" s="361"/>
      <c r="Z27" s="363"/>
      <c r="AA27" s="363"/>
      <c r="AB27" s="364">
        <f t="shared" si="8"/>
        <v>40752</v>
      </c>
      <c r="AC27" s="360"/>
      <c r="AD27" s="360"/>
      <c r="AE27" s="360"/>
      <c r="AF27" s="365">
        <f t="shared" si="7"/>
        <v>42612</v>
      </c>
    </row>
    <row r="28" spans="1:32" ht="12" customHeight="1">
      <c r="A28" s="358" t="s">
        <v>44</v>
      </c>
      <c r="B28" s="359">
        <v>3432</v>
      </c>
      <c r="C28" s="728"/>
      <c r="D28" s="363"/>
      <c r="E28" s="362"/>
      <c r="F28" s="362"/>
      <c r="G28" s="361"/>
      <c r="H28" s="362"/>
      <c r="I28" s="363"/>
      <c r="J28" s="363"/>
      <c r="K28" s="362">
        <v>11</v>
      </c>
      <c r="L28" s="360">
        <v>3473</v>
      </c>
      <c r="M28" s="360">
        <v>3553</v>
      </c>
      <c r="N28" s="360">
        <f t="shared" si="5"/>
        <v>3631.5212999999999</v>
      </c>
      <c r="O28" s="362">
        <v>7</v>
      </c>
      <c r="P28" s="360">
        <v>3473</v>
      </c>
      <c r="Q28" s="360">
        <v>3553</v>
      </c>
      <c r="R28" s="360">
        <f t="shared" si="6"/>
        <v>3631.5212999999999</v>
      </c>
      <c r="S28" s="362">
        <v>1</v>
      </c>
      <c r="T28" s="360">
        <v>3473</v>
      </c>
      <c r="U28" s="360">
        <v>3553</v>
      </c>
      <c r="V28" s="360">
        <f t="shared" ref="V28:V49" si="9">U28*1.0221</f>
        <v>3631.5212999999999</v>
      </c>
      <c r="W28" s="360">
        <v>3553</v>
      </c>
      <c r="X28" s="360">
        <f t="shared" ref="X28:X53" si="10">W28*1.0221</f>
        <v>3631.5212999999999</v>
      </c>
      <c r="Y28" s="361"/>
      <c r="Z28" s="363"/>
      <c r="AA28" s="363"/>
      <c r="AB28" s="364">
        <f t="shared" si="8"/>
        <v>41676</v>
      </c>
      <c r="AC28" s="360"/>
      <c r="AD28" s="360"/>
      <c r="AE28" s="360"/>
      <c r="AF28" s="365">
        <f t="shared" si="7"/>
        <v>43584</v>
      </c>
    </row>
    <row r="29" spans="1:32" ht="12" customHeight="1">
      <c r="A29" s="384" t="s">
        <v>3</v>
      </c>
      <c r="B29" s="359"/>
      <c r="C29" s="728"/>
      <c r="D29" s="363"/>
      <c r="E29" s="362"/>
      <c r="F29" s="362"/>
      <c r="G29" s="361"/>
      <c r="H29" s="362"/>
      <c r="I29" s="363"/>
      <c r="J29" s="363"/>
      <c r="K29" s="362">
        <v>12</v>
      </c>
      <c r="L29" s="360">
        <v>3557</v>
      </c>
      <c r="M29" s="360">
        <v>3639</v>
      </c>
      <c r="N29" s="360">
        <f t="shared" si="5"/>
        <v>3719.4218999999998</v>
      </c>
      <c r="O29" s="362">
        <v>8</v>
      </c>
      <c r="P29" s="360">
        <v>3557</v>
      </c>
      <c r="Q29" s="360">
        <v>3639</v>
      </c>
      <c r="R29" s="360">
        <f t="shared" si="6"/>
        <v>3719.4218999999998</v>
      </c>
      <c r="S29" s="362">
        <v>2</v>
      </c>
      <c r="T29" s="360">
        <v>3557</v>
      </c>
      <c r="U29" s="360">
        <v>3639</v>
      </c>
      <c r="V29" s="360">
        <f t="shared" si="9"/>
        <v>3719.4218999999998</v>
      </c>
      <c r="W29" s="360">
        <v>3639</v>
      </c>
      <c r="X29" s="360">
        <f t="shared" si="10"/>
        <v>3719.4218999999998</v>
      </c>
      <c r="Y29" s="361"/>
      <c r="Z29" s="363"/>
      <c r="AA29" s="363"/>
      <c r="AB29" s="364">
        <f t="shared" si="8"/>
        <v>42684</v>
      </c>
      <c r="AC29" s="360"/>
      <c r="AD29" s="360"/>
      <c r="AE29" s="360"/>
      <c r="AF29" s="365">
        <f t="shared" si="7"/>
        <v>44628</v>
      </c>
    </row>
    <row r="30" spans="1:32" ht="12" customHeight="1">
      <c r="A30" s="358" t="s">
        <v>45</v>
      </c>
      <c r="B30" s="359">
        <v>3597</v>
      </c>
      <c r="C30" s="728"/>
      <c r="D30" s="363"/>
      <c r="E30" s="362"/>
      <c r="F30" s="362"/>
      <c r="G30" s="361"/>
      <c r="H30" s="362"/>
      <c r="I30" s="363"/>
      <c r="J30" s="363"/>
      <c r="K30" s="362">
        <v>13</v>
      </c>
      <c r="L30" s="360">
        <v>3640</v>
      </c>
      <c r="M30" s="360">
        <v>3724</v>
      </c>
      <c r="N30" s="360">
        <f t="shared" si="5"/>
        <v>3806.3004000000001</v>
      </c>
      <c r="O30" s="362">
        <v>9</v>
      </c>
      <c r="P30" s="360">
        <v>3640</v>
      </c>
      <c r="Q30" s="360">
        <v>3724</v>
      </c>
      <c r="R30" s="360">
        <f t="shared" si="6"/>
        <v>3806.3004000000001</v>
      </c>
      <c r="S30" s="362">
        <v>3</v>
      </c>
      <c r="T30" s="360">
        <v>3640</v>
      </c>
      <c r="U30" s="360">
        <v>3724</v>
      </c>
      <c r="V30" s="360">
        <f t="shared" si="9"/>
        <v>3806.3004000000001</v>
      </c>
      <c r="W30" s="360">
        <v>3724</v>
      </c>
      <c r="X30" s="360">
        <f t="shared" si="10"/>
        <v>3806.3004000000001</v>
      </c>
      <c r="Y30" s="361"/>
      <c r="Z30" s="363"/>
      <c r="AA30" s="363"/>
      <c r="AB30" s="364">
        <f t="shared" si="8"/>
        <v>43680</v>
      </c>
      <c r="AC30" s="360"/>
      <c r="AD30" s="360"/>
      <c r="AE30" s="360"/>
      <c r="AF30" s="365">
        <f t="shared" si="7"/>
        <v>45672</v>
      </c>
    </row>
    <row r="31" spans="1:32" ht="12" customHeight="1">
      <c r="A31" s="367"/>
      <c r="B31" s="359"/>
      <c r="C31" s="728"/>
      <c r="D31" s="363"/>
      <c r="E31" s="362"/>
      <c r="F31" s="362"/>
      <c r="G31" s="361"/>
      <c r="H31" s="362"/>
      <c r="I31" s="363"/>
      <c r="J31" s="363"/>
      <c r="K31" s="362">
        <v>14</v>
      </c>
      <c r="L31" s="360">
        <v>3727</v>
      </c>
      <c r="M31" s="360">
        <v>3813</v>
      </c>
      <c r="N31" s="360">
        <f t="shared" si="5"/>
        <v>3897.2673</v>
      </c>
      <c r="O31" s="362">
        <v>10</v>
      </c>
      <c r="P31" s="360">
        <v>3727</v>
      </c>
      <c r="Q31" s="360">
        <v>3813</v>
      </c>
      <c r="R31" s="360">
        <f t="shared" si="6"/>
        <v>3897.2673</v>
      </c>
      <c r="S31" s="362">
        <v>4</v>
      </c>
      <c r="T31" s="360">
        <v>3727</v>
      </c>
      <c r="U31" s="360">
        <v>3813</v>
      </c>
      <c r="V31" s="360">
        <f t="shared" si="9"/>
        <v>3897.2673</v>
      </c>
      <c r="W31" s="360">
        <v>3813</v>
      </c>
      <c r="X31" s="360">
        <f t="shared" si="10"/>
        <v>3897.2673</v>
      </c>
      <c r="Y31" s="361"/>
      <c r="Z31" s="363"/>
      <c r="AA31" s="363"/>
      <c r="AB31" s="364">
        <f t="shared" si="8"/>
        <v>44724</v>
      </c>
      <c r="AC31" s="360"/>
      <c r="AD31" s="360"/>
      <c r="AE31" s="360"/>
      <c r="AF31" s="365">
        <f t="shared" si="7"/>
        <v>46764</v>
      </c>
    </row>
    <row r="32" spans="1:32" ht="12" customHeight="1">
      <c r="A32" s="358" t="s">
        <v>46</v>
      </c>
      <c r="B32" s="359">
        <v>3768</v>
      </c>
      <c r="C32" s="728"/>
      <c r="D32" s="363"/>
      <c r="E32" s="362"/>
      <c r="F32" s="362"/>
      <c r="G32" s="361"/>
      <c r="H32" s="362"/>
      <c r="I32" s="363"/>
      <c r="J32" s="363"/>
      <c r="K32" s="362">
        <v>15</v>
      </c>
      <c r="L32" s="360">
        <v>3813</v>
      </c>
      <c r="M32" s="360">
        <v>3901</v>
      </c>
      <c r="N32" s="360">
        <f t="shared" si="5"/>
        <v>3987.2121000000002</v>
      </c>
      <c r="O32" s="362">
        <v>11</v>
      </c>
      <c r="P32" s="360">
        <v>3813</v>
      </c>
      <c r="Q32" s="360">
        <v>3901</v>
      </c>
      <c r="R32" s="360">
        <f t="shared" si="6"/>
        <v>3987.2121000000002</v>
      </c>
      <c r="S32" s="362">
        <v>5</v>
      </c>
      <c r="T32" s="360">
        <v>3813</v>
      </c>
      <c r="U32" s="360">
        <v>3901</v>
      </c>
      <c r="V32" s="360">
        <f t="shared" si="9"/>
        <v>3987.2121000000002</v>
      </c>
      <c r="W32" s="360">
        <v>3901</v>
      </c>
      <c r="X32" s="360">
        <f t="shared" si="10"/>
        <v>3987.2121000000002</v>
      </c>
      <c r="Y32" s="361"/>
      <c r="Z32" s="363"/>
      <c r="AA32" s="363"/>
      <c r="AB32" s="364">
        <f t="shared" si="8"/>
        <v>45756</v>
      </c>
      <c r="AC32" s="360"/>
      <c r="AD32" s="360"/>
      <c r="AE32" s="360"/>
      <c r="AF32" s="365">
        <f t="shared" si="7"/>
        <v>47844</v>
      </c>
    </row>
    <row r="33" spans="1:32" ht="12" customHeight="1">
      <c r="A33" s="367"/>
      <c r="B33" s="359"/>
      <c r="C33" s="728"/>
      <c r="D33" s="363"/>
      <c r="E33" s="362"/>
      <c r="F33" s="362"/>
      <c r="G33" s="361"/>
      <c r="H33" s="362"/>
      <c r="I33" s="363"/>
      <c r="J33" s="363"/>
      <c r="K33" s="383">
        <v>16</v>
      </c>
      <c r="L33" s="371">
        <v>3904</v>
      </c>
      <c r="M33" s="371">
        <v>3994</v>
      </c>
      <c r="N33" s="371">
        <f t="shared" si="5"/>
        <v>4082.2674000000002</v>
      </c>
      <c r="O33" s="383">
        <v>12</v>
      </c>
      <c r="P33" s="371">
        <v>3904</v>
      </c>
      <c r="Q33" s="371">
        <v>3994</v>
      </c>
      <c r="R33" s="371">
        <f t="shared" si="6"/>
        <v>4082.2674000000002</v>
      </c>
      <c r="S33" s="362">
        <v>6</v>
      </c>
      <c r="T33" s="360">
        <v>3904</v>
      </c>
      <c r="U33" s="360">
        <v>3994</v>
      </c>
      <c r="V33" s="360">
        <f t="shared" si="9"/>
        <v>4082.2674000000002</v>
      </c>
      <c r="W33" s="360">
        <v>3994</v>
      </c>
      <c r="X33" s="360">
        <f t="shared" si="10"/>
        <v>4082.2674000000002</v>
      </c>
      <c r="Y33" s="361"/>
      <c r="Z33" s="363"/>
      <c r="AA33" s="363"/>
      <c r="AB33" s="364">
        <f t="shared" si="8"/>
        <v>46848</v>
      </c>
      <c r="AC33" s="360"/>
      <c r="AD33" s="360"/>
      <c r="AE33" s="360"/>
      <c r="AF33" s="365">
        <f t="shared" si="7"/>
        <v>48984</v>
      </c>
    </row>
    <row r="34" spans="1:32" ht="12" customHeight="1">
      <c r="A34" s="358" t="s">
        <v>47</v>
      </c>
      <c r="B34" s="359">
        <v>3948</v>
      </c>
      <c r="C34" s="728"/>
      <c r="D34" s="363"/>
      <c r="E34" s="362"/>
      <c r="F34" s="362"/>
      <c r="G34" s="361"/>
      <c r="H34" s="362"/>
      <c r="I34" s="363"/>
      <c r="J34" s="363"/>
      <c r="K34" s="383">
        <v>17</v>
      </c>
      <c r="L34" s="371">
        <v>3995</v>
      </c>
      <c r="M34" s="371">
        <v>4087</v>
      </c>
      <c r="N34" s="371">
        <f t="shared" si="5"/>
        <v>4177.3226999999997</v>
      </c>
      <c r="O34" s="383">
        <v>13</v>
      </c>
      <c r="P34" s="371">
        <v>3995</v>
      </c>
      <c r="Q34" s="371">
        <v>4087</v>
      </c>
      <c r="R34" s="371">
        <f t="shared" si="6"/>
        <v>4177.3226999999997</v>
      </c>
      <c r="S34" s="362">
        <v>7</v>
      </c>
      <c r="T34" s="360">
        <v>3995</v>
      </c>
      <c r="U34" s="360">
        <v>4087</v>
      </c>
      <c r="V34" s="360">
        <f t="shared" si="9"/>
        <v>4177.3226999999997</v>
      </c>
      <c r="W34" s="360">
        <v>4087</v>
      </c>
      <c r="X34" s="360">
        <f t="shared" si="10"/>
        <v>4177.3226999999997</v>
      </c>
      <c r="Y34" s="361"/>
      <c r="Z34" s="363"/>
      <c r="AA34" s="363"/>
      <c r="AB34" s="364">
        <f t="shared" si="8"/>
        <v>47940</v>
      </c>
      <c r="AC34" s="360"/>
      <c r="AD34" s="360"/>
      <c r="AE34" s="360"/>
      <c r="AF34" s="365">
        <f t="shared" si="7"/>
        <v>50124</v>
      </c>
    </row>
    <row r="35" spans="1:32" ht="12" customHeight="1">
      <c r="A35" s="367"/>
      <c r="B35" s="359"/>
      <c r="C35" s="728"/>
      <c r="D35" s="363"/>
      <c r="E35" s="362"/>
      <c r="F35" s="362"/>
      <c r="G35" s="361"/>
      <c r="H35" s="362"/>
      <c r="I35" s="363"/>
      <c r="J35" s="363"/>
      <c r="K35" s="383">
        <v>18</v>
      </c>
      <c r="L35" s="371">
        <v>4091</v>
      </c>
      <c r="M35" s="371">
        <v>4186</v>
      </c>
      <c r="N35" s="371">
        <f t="shared" si="5"/>
        <v>4278.5105999999996</v>
      </c>
      <c r="O35" s="383">
        <v>14</v>
      </c>
      <c r="P35" s="371">
        <v>4091</v>
      </c>
      <c r="Q35" s="371">
        <v>4186</v>
      </c>
      <c r="R35" s="371">
        <f t="shared" si="6"/>
        <v>4278.5105999999996</v>
      </c>
      <c r="S35" s="362">
        <v>8</v>
      </c>
      <c r="T35" s="360">
        <v>4091</v>
      </c>
      <c r="U35" s="360">
        <v>4186</v>
      </c>
      <c r="V35" s="360">
        <f t="shared" si="9"/>
        <v>4278.5105999999996</v>
      </c>
      <c r="W35" s="360">
        <v>4186</v>
      </c>
      <c r="X35" s="360">
        <f t="shared" si="10"/>
        <v>4278.5105999999996</v>
      </c>
      <c r="Y35" s="361"/>
      <c r="Z35" s="363"/>
      <c r="AA35" s="363"/>
      <c r="AB35" s="364">
        <f t="shared" si="8"/>
        <v>49092</v>
      </c>
      <c r="AC35" s="360"/>
      <c r="AD35" s="360"/>
      <c r="AE35" s="360"/>
      <c r="AF35" s="365">
        <f t="shared" si="7"/>
        <v>51348</v>
      </c>
    </row>
    <row r="36" spans="1:32" ht="12" customHeight="1">
      <c r="A36" s="358" t="s">
        <v>48</v>
      </c>
      <c r="B36" s="359">
        <v>4136</v>
      </c>
      <c r="C36" s="728"/>
      <c r="D36" s="363"/>
      <c r="E36" s="362"/>
      <c r="F36" s="362"/>
      <c r="G36" s="361"/>
      <c r="H36" s="362"/>
      <c r="I36" s="363"/>
      <c r="J36" s="363"/>
      <c r="K36" s="383">
        <v>19</v>
      </c>
      <c r="L36" s="371">
        <v>4186</v>
      </c>
      <c r="M36" s="371">
        <v>4283</v>
      </c>
      <c r="N36" s="371">
        <f t="shared" si="5"/>
        <v>4377.6543000000001</v>
      </c>
      <c r="O36" s="383">
        <v>15</v>
      </c>
      <c r="P36" s="371">
        <v>4186</v>
      </c>
      <c r="Q36" s="371">
        <v>4283</v>
      </c>
      <c r="R36" s="371">
        <f t="shared" si="6"/>
        <v>4377.6543000000001</v>
      </c>
      <c r="S36" s="362">
        <v>9</v>
      </c>
      <c r="T36" s="360">
        <v>4186</v>
      </c>
      <c r="U36" s="360">
        <v>4283</v>
      </c>
      <c r="V36" s="360">
        <f t="shared" si="9"/>
        <v>4377.6543000000001</v>
      </c>
      <c r="W36" s="360">
        <v>4283</v>
      </c>
      <c r="X36" s="360">
        <f t="shared" si="10"/>
        <v>4377.6543000000001</v>
      </c>
      <c r="Y36" s="361"/>
      <c r="Z36" s="363"/>
      <c r="AA36" s="363"/>
      <c r="AB36" s="364">
        <f t="shared" si="8"/>
        <v>50232</v>
      </c>
      <c r="AC36" s="360"/>
      <c r="AD36" s="360"/>
      <c r="AE36" s="360"/>
      <c r="AF36" s="365">
        <f t="shared" si="7"/>
        <v>52536</v>
      </c>
    </row>
    <row r="37" spans="1:32" ht="12" customHeight="1">
      <c r="A37" s="367"/>
      <c r="B37" s="359"/>
      <c r="C37" s="728"/>
      <c r="D37" s="363"/>
      <c r="E37" s="362"/>
      <c r="F37" s="362"/>
      <c r="G37" s="361"/>
      <c r="H37" s="362"/>
      <c r="I37" s="363"/>
      <c r="J37" s="363"/>
      <c r="K37" s="383">
        <v>20</v>
      </c>
      <c r="L37" s="371">
        <v>4288</v>
      </c>
      <c r="M37" s="371">
        <v>4387</v>
      </c>
      <c r="N37" s="371">
        <f t="shared" si="5"/>
        <v>4483.9526999999998</v>
      </c>
      <c r="O37" s="383">
        <v>16</v>
      </c>
      <c r="P37" s="371">
        <v>4288</v>
      </c>
      <c r="Q37" s="371">
        <v>4387</v>
      </c>
      <c r="R37" s="371">
        <f t="shared" si="6"/>
        <v>4483.9526999999998</v>
      </c>
      <c r="S37" s="362">
        <v>10</v>
      </c>
      <c r="T37" s="360">
        <v>4288</v>
      </c>
      <c r="U37" s="360">
        <v>4387</v>
      </c>
      <c r="V37" s="360">
        <f t="shared" si="9"/>
        <v>4483.9526999999998</v>
      </c>
      <c r="W37" s="360">
        <v>4387</v>
      </c>
      <c r="X37" s="360">
        <f t="shared" si="10"/>
        <v>4483.9526999999998</v>
      </c>
      <c r="Y37" s="361"/>
      <c r="Z37" s="363"/>
      <c r="AA37" s="363"/>
      <c r="AB37" s="364">
        <f t="shared" si="8"/>
        <v>51456</v>
      </c>
      <c r="AC37" s="360"/>
      <c r="AD37" s="360"/>
      <c r="AE37" s="360"/>
      <c r="AF37" s="365">
        <f t="shared" si="7"/>
        <v>53808</v>
      </c>
    </row>
    <row r="38" spans="1:32" ht="12" customHeight="1">
      <c r="A38" s="358" t="s">
        <v>49</v>
      </c>
      <c r="B38" s="359">
        <v>4337</v>
      </c>
      <c r="C38" s="728"/>
      <c r="D38" s="363"/>
      <c r="E38" s="362"/>
      <c r="F38" s="362"/>
      <c r="G38" s="361"/>
      <c r="H38" s="362"/>
      <c r="I38" s="363"/>
      <c r="J38" s="363"/>
      <c r="K38" s="383">
        <v>21</v>
      </c>
      <c r="L38" s="371">
        <v>4389</v>
      </c>
      <c r="M38" s="371">
        <v>4490</v>
      </c>
      <c r="N38" s="371">
        <f t="shared" si="5"/>
        <v>4589.2290000000003</v>
      </c>
      <c r="O38" s="383">
        <v>17</v>
      </c>
      <c r="P38" s="371">
        <v>4389</v>
      </c>
      <c r="Q38" s="371">
        <v>4490</v>
      </c>
      <c r="R38" s="371">
        <f t="shared" si="6"/>
        <v>4589.2290000000003</v>
      </c>
      <c r="S38" s="362">
        <v>11</v>
      </c>
      <c r="T38" s="360">
        <v>4389</v>
      </c>
      <c r="U38" s="360">
        <v>4490</v>
      </c>
      <c r="V38" s="360">
        <f t="shared" si="9"/>
        <v>4589.2290000000003</v>
      </c>
      <c r="W38" s="360">
        <v>4490</v>
      </c>
      <c r="X38" s="360">
        <f t="shared" si="10"/>
        <v>4589.2290000000003</v>
      </c>
      <c r="Y38" s="361">
        <v>1</v>
      </c>
      <c r="Z38" s="360">
        <v>4389</v>
      </c>
      <c r="AA38" s="360">
        <v>4490</v>
      </c>
      <c r="AB38" s="364">
        <f t="shared" si="8"/>
        <v>52668</v>
      </c>
      <c r="AC38" s="360">
        <f t="shared" ref="AC38:AC51" si="11">AA38*1.0221</f>
        <v>4589.2290000000003</v>
      </c>
      <c r="AD38" s="360">
        <v>4490</v>
      </c>
      <c r="AE38" s="360">
        <f t="shared" ref="AE38:AE55" si="12">AD38*1.0221</f>
        <v>4589.2290000000003</v>
      </c>
      <c r="AF38" s="365">
        <f t="shared" si="7"/>
        <v>55068</v>
      </c>
    </row>
    <row r="39" spans="1:32" ht="12" customHeight="1">
      <c r="A39" s="367"/>
      <c r="B39" s="359"/>
      <c r="C39" s="728"/>
      <c r="D39" s="363"/>
      <c r="E39" s="362"/>
      <c r="F39" s="362"/>
      <c r="G39" s="361"/>
      <c r="H39" s="362"/>
      <c r="I39" s="363"/>
      <c r="J39" s="363"/>
      <c r="K39" s="383">
        <v>22</v>
      </c>
      <c r="L39" s="371">
        <v>4493</v>
      </c>
      <c r="M39" s="371">
        <v>4597</v>
      </c>
      <c r="N39" s="371">
        <f t="shared" si="5"/>
        <v>4698.5937000000004</v>
      </c>
      <c r="O39" s="383">
        <v>18</v>
      </c>
      <c r="P39" s="371">
        <v>4493</v>
      </c>
      <c r="Q39" s="371">
        <v>4597</v>
      </c>
      <c r="R39" s="371">
        <f t="shared" si="6"/>
        <v>4698.5937000000004</v>
      </c>
      <c r="S39" s="362">
        <v>12</v>
      </c>
      <c r="T39" s="360">
        <v>4493</v>
      </c>
      <c r="U39" s="360">
        <v>4597</v>
      </c>
      <c r="V39" s="360">
        <f t="shared" si="9"/>
        <v>4698.5937000000004</v>
      </c>
      <c r="W39" s="360">
        <v>4597</v>
      </c>
      <c r="X39" s="360">
        <f t="shared" si="10"/>
        <v>4698.5937000000004</v>
      </c>
      <c r="Y39" s="361">
        <v>2</v>
      </c>
      <c r="Z39" s="360">
        <v>4493</v>
      </c>
      <c r="AA39" s="360">
        <v>4597</v>
      </c>
      <c r="AB39" s="364">
        <f t="shared" si="8"/>
        <v>53916</v>
      </c>
      <c r="AC39" s="360">
        <f t="shared" si="11"/>
        <v>4698.5937000000004</v>
      </c>
      <c r="AD39" s="360">
        <v>4597</v>
      </c>
      <c r="AE39" s="360">
        <f t="shared" si="12"/>
        <v>4698.5937000000004</v>
      </c>
      <c r="AF39" s="365">
        <f t="shared" si="7"/>
        <v>56388</v>
      </c>
    </row>
    <row r="40" spans="1:32" ht="12" customHeight="1">
      <c r="A40" s="358" t="s">
        <v>50</v>
      </c>
      <c r="B40" s="359">
        <v>4543</v>
      </c>
      <c r="C40" s="728"/>
      <c r="D40" s="363"/>
      <c r="E40" s="362"/>
      <c r="F40" s="362"/>
      <c r="G40" s="361"/>
      <c r="H40" s="362"/>
      <c r="I40" s="363"/>
      <c r="J40" s="363"/>
      <c r="K40" s="383">
        <v>23</v>
      </c>
      <c r="L40" s="371">
        <v>4598</v>
      </c>
      <c r="M40" s="371">
        <v>4704</v>
      </c>
      <c r="N40" s="371">
        <f t="shared" si="5"/>
        <v>4807.9584000000004</v>
      </c>
      <c r="O40" s="383">
        <v>19</v>
      </c>
      <c r="P40" s="371">
        <v>4598</v>
      </c>
      <c r="Q40" s="371">
        <v>4704</v>
      </c>
      <c r="R40" s="371">
        <f t="shared" si="6"/>
        <v>4807.9584000000004</v>
      </c>
      <c r="S40" s="362">
        <v>13</v>
      </c>
      <c r="T40" s="360">
        <v>4598</v>
      </c>
      <c r="U40" s="360">
        <v>4704</v>
      </c>
      <c r="V40" s="360">
        <f t="shared" si="9"/>
        <v>4807.9584000000004</v>
      </c>
      <c r="W40" s="360">
        <v>4704</v>
      </c>
      <c r="X40" s="360">
        <f t="shared" si="10"/>
        <v>4807.9584000000004</v>
      </c>
      <c r="Y40" s="361">
        <v>3</v>
      </c>
      <c r="Z40" s="360">
        <v>4598</v>
      </c>
      <c r="AA40" s="360">
        <v>4704</v>
      </c>
      <c r="AB40" s="364">
        <f t="shared" si="8"/>
        <v>55176</v>
      </c>
      <c r="AC40" s="360">
        <f t="shared" si="11"/>
        <v>4807.9584000000004</v>
      </c>
      <c r="AD40" s="360">
        <v>4704</v>
      </c>
      <c r="AE40" s="360">
        <f t="shared" si="12"/>
        <v>4807.9584000000004</v>
      </c>
      <c r="AF40" s="365">
        <f t="shared" si="7"/>
        <v>57696</v>
      </c>
    </row>
    <row r="41" spans="1:32" ht="12" customHeight="1">
      <c r="A41" s="367"/>
      <c r="B41" s="359"/>
      <c r="C41" s="728"/>
      <c r="D41" s="363"/>
      <c r="E41" s="362"/>
      <c r="F41" s="362"/>
      <c r="G41" s="361"/>
      <c r="H41" s="362"/>
      <c r="I41" s="363"/>
      <c r="J41" s="363"/>
      <c r="K41" s="383">
        <v>24</v>
      </c>
      <c r="L41" s="371">
        <v>4709</v>
      </c>
      <c r="M41" s="371">
        <v>4818</v>
      </c>
      <c r="N41" s="371">
        <f t="shared" si="5"/>
        <v>4924.4777999999997</v>
      </c>
      <c r="O41" s="383">
        <v>20</v>
      </c>
      <c r="P41" s="371">
        <v>4709</v>
      </c>
      <c r="Q41" s="371">
        <v>4818</v>
      </c>
      <c r="R41" s="371">
        <f t="shared" si="6"/>
        <v>4924.4777999999997</v>
      </c>
      <c r="S41" s="362">
        <v>14</v>
      </c>
      <c r="T41" s="360">
        <v>4709</v>
      </c>
      <c r="U41" s="360">
        <v>4818</v>
      </c>
      <c r="V41" s="360">
        <f t="shared" si="9"/>
        <v>4924.4777999999997</v>
      </c>
      <c r="W41" s="360">
        <v>4818</v>
      </c>
      <c r="X41" s="360">
        <f t="shared" si="10"/>
        <v>4924.4777999999997</v>
      </c>
      <c r="Y41" s="361">
        <v>4</v>
      </c>
      <c r="Z41" s="360">
        <v>4709</v>
      </c>
      <c r="AA41" s="360">
        <v>4818</v>
      </c>
      <c r="AB41" s="364">
        <f t="shared" si="8"/>
        <v>56508</v>
      </c>
      <c r="AC41" s="360">
        <f t="shared" si="11"/>
        <v>4924.4777999999997</v>
      </c>
      <c r="AD41" s="360">
        <v>4818</v>
      </c>
      <c r="AE41" s="360">
        <f t="shared" si="12"/>
        <v>4924.4777999999997</v>
      </c>
      <c r="AF41" s="365">
        <f t="shared" si="7"/>
        <v>59088</v>
      </c>
    </row>
    <row r="42" spans="1:32" ht="12" customHeight="1">
      <c r="A42" s="358" t="s">
        <v>51</v>
      </c>
      <c r="B42" s="359">
        <v>4763</v>
      </c>
      <c r="C42" s="728"/>
      <c r="D42" s="363"/>
      <c r="E42" s="362"/>
      <c r="F42" s="362"/>
      <c r="G42" s="361"/>
      <c r="H42" s="362"/>
      <c r="I42" s="363"/>
      <c r="J42" s="363"/>
      <c r="K42" s="383">
        <v>25</v>
      </c>
      <c r="L42" s="371">
        <v>4820</v>
      </c>
      <c r="M42" s="371">
        <v>4931</v>
      </c>
      <c r="N42" s="371">
        <f t="shared" si="5"/>
        <v>5039.9750999999997</v>
      </c>
      <c r="O42" s="383">
        <v>21</v>
      </c>
      <c r="P42" s="371">
        <v>4820</v>
      </c>
      <c r="Q42" s="371">
        <v>4931</v>
      </c>
      <c r="R42" s="371">
        <f t="shared" si="6"/>
        <v>5039.9750999999997</v>
      </c>
      <c r="S42" s="362">
        <v>15</v>
      </c>
      <c r="T42" s="360">
        <v>4820</v>
      </c>
      <c r="U42" s="360">
        <v>4931</v>
      </c>
      <c r="V42" s="360">
        <f t="shared" si="9"/>
        <v>5039.9750999999997</v>
      </c>
      <c r="W42" s="360">
        <v>4931</v>
      </c>
      <c r="X42" s="360">
        <f t="shared" si="10"/>
        <v>5039.9750999999997</v>
      </c>
      <c r="Y42" s="361">
        <v>5</v>
      </c>
      <c r="Z42" s="360">
        <v>4820</v>
      </c>
      <c r="AA42" s="360">
        <v>4931</v>
      </c>
      <c r="AB42" s="364">
        <f t="shared" si="8"/>
        <v>57840</v>
      </c>
      <c r="AC42" s="360">
        <f t="shared" si="11"/>
        <v>5039.9750999999997</v>
      </c>
      <c r="AD42" s="360">
        <v>4931</v>
      </c>
      <c r="AE42" s="360">
        <f t="shared" si="12"/>
        <v>5039.9750999999997</v>
      </c>
      <c r="AF42" s="365">
        <f t="shared" si="7"/>
        <v>60480</v>
      </c>
    </row>
    <row r="43" spans="1:32" ht="12" customHeight="1">
      <c r="A43" s="367"/>
      <c r="B43" s="359"/>
      <c r="C43" s="728"/>
      <c r="D43" s="363"/>
      <c r="E43" s="362"/>
      <c r="F43" s="362"/>
      <c r="G43" s="361"/>
      <c r="H43" s="362"/>
      <c r="I43" s="363"/>
      <c r="J43" s="363"/>
      <c r="K43" s="383">
        <v>26</v>
      </c>
      <c r="L43" s="371">
        <v>4937</v>
      </c>
      <c r="M43" s="371">
        <v>5051</v>
      </c>
      <c r="N43" s="371">
        <f t="shared" si="5"/>
        <v>5162.6270999999997</v>
      </c>
      <c r="O43" s="383">
        <v>22</v>
      </c>
      <c r="P43" s="371">
        <v>4937</v>
      </c>
      <c r="Q43" s="371">
        <v>5051</v>
      </c>
      <c r="R43" s="371">
        <f t="shared" si="6"/>
        <v>5162.6270999999997</v>
      </c>
      <c r="S43" s="383">
        <v>16</v>
      </c>
      <c r="T43" s="371">
        <v>4937</v>
      </c>
      <c r="U43" s="371">
        <v>5051</v>
      </c>
      <c r="V43" s="371">
        <f t="shared" si="9"/>
        <v>5162.6270999999997</v>
      </c>
      <c r="W43" s="371">
        <v>5051</v>
      </c>
      <c r="X43" s="371">
        <f t="shared" si="10"/>
        <v>5162.6270999999997</v>
      </c>
      <c r="Y43" s="361">
        <v>6</v>
      </c>
      <c r="Z43" s="360">
        <v>4937</v>
      </c>
      <c r="AA43" s="360">
        <v>5051</v>
      </c>
      <c r="AB43" s="364">
        <f t="shared" si="8"/>
        <v>59244</v>
      </c>
      <c r="AC43" s="360">
        <f t="shared" si="11"/>
        <v>5162.6270999999997</v>
      </c>
      <c r="AD43" s="360">
        <v>5051</v>
      </c>
      <c r="AE43" s="360">
        <f t="shared" si="12"/>
        <v>5162.6270999999997</v>
      </c>
      <c r="AF43" s="365">
        <f t="shared" si="7"/>
        <v>61956</v>
      </c>
    </row>
    <row r="44" spans="1:32" ht="12" customHeight="1">
      <c r="A44" s="358" t="s">
        <v>52</v>
      </c>
      <c r="B44" s="359">
        <v>4993</v>
      </c>
      <c r="C44" s="728"/>
      <c r="D44" s="363"/>
      <c r="E44" s="362"/>
      <c r="F44" s="362"/>
      <c r="G44" s="361"/>
      <c r="H44" s="362"/>
      <c r="I44" s="363"/>
      <c r="J44" s="363"/>
      <c r="K44" s="383">
        <v>27</v>
      </c>
      <c r="L44" s="371">
        <v>5053</v>
      </c>
      <c r="M44" s="371">
        <v>5170</v>
      </c>
      <c r="N44" s="371">
        <f t="shared" si="5"/>
        <v>5284.2569999999996</v>
      </c>
      <c r="O44" s="383">
        <v>23</v>
      </c>
      <c r="P44" s="371">
        <v>5053</v>
      </c>
      <c r="Q44" s="371">
        <v>5170</v>
      </c>
      <c r="R44" s="371">
        <f t="shared" si="6"/>
        <v>5284.2569999999996</v>
      </c>
      <c r="S44" s="383">
        <v>17</v>
      </c>
      <c r="T44" s="371">
        <v>5053</v>
      </c>
      <c r="U44" s="371">
        <v>5170</v>
      </c>
      <c r="V44" s="371">
        <f t="shared" si="9"/>
        <v>5284.2569999999996</v>
      </c>
      <c r="W44" s="371">
        <v>5170</v>
      </c>
      <c r="X44" s="371">
        <f t="shared" si="10"/>
        <v>5284.2569999999996</v>
      </c>
      <c r="Y44" s="361">
        <v>7</v>
      </c>
      <c r="Z44" s="360">
        <v>5053</v>
      </c>
      <c r="AA44" s="360">
        <v>5170</v>
      </c>
      <c r="AB44" s="364">
        <f t="shared" si="8"/>
        <v>60636</v>
      </c>
      <c r="AC44" s="360">
        <f t="shared" si="11"/>
        <v>5284.2569999999996</v>
      </c>
      <c r="AD44" s="360">
        <v>5170</v>
      </c>
      <c r="AE44" s="360">
        <f t="shared" si="12"/>
        <v>5284.2569999999996</v>
      </c>
      <c r="AF44" s="365">
        <f t="shared" si="7"/>
        <v>63408</v>
      </c>
    </row>
    <row r="45" spans="1:32" ht="12" customHeight="1">
      <c r="A45" s="367"/>
      <c r="B45" s="359"/>
      <c r="C45" s="904" t="s">
        <v>61</v>
      </c>
      <c r="D45" s="363"/>
      <c r="E45" s="362"/>
      <c r="F45" s="385"/>
      <c r="G45" s="386"/>
      <c r="H45" s="387"/>
      <c r="I45" s="388"/>
      <c r="J45" s="388"/>
      <c r="K45" s="389">
        <v>28</v>
      </c>
      <c r="L45" s="390">
        <v>5174</v>
      </c>
      <c r="M45" s="390">
        <v>5294</v>
      </c>
      <c r="N45" s="390">
        <f t="shared" si="5"/>
        <v>5410.9974000000002</v>
      </c>
      <c r="O45" s="383">
        <v>24</v>
      </c>
      <c r="P45" s="371">
        <v>5174</v>
      </c>
      <c r="Q45" s="371">
        <v>5294</v>
      </c>
      <c r="R45" s="371">
        <f t="shared" si="6"/>
        <v>5410.9974000000002</v>
      </c>
      <c r="S45" s="383">
        <v>18</v>
      </c>
      <c r="T45" s="371">
        <v>5174</v>
      </c>
      <c r="U45" s="371">
        <v>5294</v>
      </c>
      <c r="V45" s="371">
        <f t="shared" si="9"/>
        <v>5410.9974000000002</v>
      </c>
      <c r="W45" s="371">
        <v>5294</v>
      </c>
      <c r="X45" s="371">
        <f t="shared" si="10"/>
        <v>5410.9974000000002</v>
      </c>
      <c r="Y45" s="361">
        <v>8</v>
      </c>
      <c r="Z45" s="360">
        <v>5174</v>
      </c>
      <c r="AA45" s="360">
        <v>5294</v>
      </c>
      <c r="AB45" s="364">
        <f t="shared" si="8"/>
        <v>62088</v>
      </c>
      <c r="AC45" s="360">
        <f t="shared" si="11"/>
        <v>5410.9974000000002</v>
      </c>
      <c r="AD45" s="360">
        <v>5294</v>
      </c>
      <c r="AE45" s="360">
        <f t="shared" si="12"/>
        <v>5410.9974000000002</v>
      </c>
      <c r="AF45" s="365">
        <f t="shared" si="7"/>
        <v>64932</v>
      </c>
    </row>
    <row r="46" spans="1:32" ht="12" customHeight="1">
      <c r="A46" s="358" t="s">
        <v>53</v>
      </c>
      <c r="B46" s="359">
        <v>5232</v>
      </c>
      <c r="C46" s="728"/>
      <c r="D46" s="363"/>
      <c r="E46" s="362"/>
      <c r="F46" s="362"/>
      <c r="G46" s="361"/>
      <c r="H46" s="362"/>
      <c r="I46" s="363"/>
      <c r="J46" s="363"/>
      <c r="K46" s="383">
        <v>29</v>
      </c>
      <c r="L46" s="370"/>
      <c r="M46" s="383"/>
      <c r="N46" s="371">
        <v>5537</v>
      </c>
      <c r="O46" s="391">
        <v>25</v>
      </c>
      <c r="P46" s="370"/>
      <c r="Q46" s="371">
        <v>5417</v>
      </c>
      <c r="R46" s="371">
        <f t="shared" si="6"/>
        <v>5536.7156999999997</v>
      </c>
      <c r="S46" s="383">
        <v>19</v>
      </c>
      <c r="T46" s="371">
        <v>5295</v>
      </c>
      <c r="U46" s="371">
        <v>5417</v>
      </c>
      <c r="V46" s="371">
        <f t="shared" si="9"/>
        <v>5536.7156999999997</v>
      </c>
      <c r="W46" s="371">
        <v>5417</v>
      </c>
      <c r="X46" s="371">
        <f t="shared" si="10"/>
        <v>5536.7156999999997</v>
      </c>
      <c r="Y46" s="361">
        <v>9</v>
      </c>
      <c r="Z46" s="360">
        <v>5295</v>
      </c>
      <c r="AA46" s="360">
        <v>5417</v>
      </c>
      <c r="AB46" s="364">
        <f>12*T46</f>
        <v>63540</v>
      </c>
      <c r="AC46" s="360">
        <f t="shared" si="11"/>
        <v>5536.7156999999997</v>
      </c>
      <c r="AD46" s="360">
        <v>5417</v>
      </c>
      <c r="AE46" s="360">
        <f t="shared" si="12"/>
        <v>5536.7156999999997</v>
      </c>
      <c r="AF46" s="365">
        <f t="shared" si="7"/>
        <v>66444</v>
      </c>
    </row>
    <row r="47" spans="1:32" ht="12" customHeight="1">
      <c r="A47" s="367"/>
      <c r="B47" s="359"/>
      <c r="C47" s="728"/>
      <c r="D47" s="363"/>
      <c r="E47" s="362"/>
      <c r="F47" s="362"/>
      <c r="G47" s="361"/>
      <c r="H47" s="362"/>
      <c r="I47" s="363"/>
      <c r="J47" s="363"/>
      <c r="K47" s="383">
        <v>30</v>
      </c>
      <c r="L47" s="370"/>
      <c r="M47" s="383"/>
      <c r="N47" s="371">
        <v>5673</v>
      </c>
      <c r="O47" s="391">
        <v>26</v>
      </c>
      <c r="P47" s="370"/>
      <c r="Q47" s="371">
        <v>5550</v>
      </c>
      <c r="R47" s="371">
        <f t="shared" si="6"/>
        <v>5672.6549999999997</v>
      </c>
      <c r="S47" s="383">
        <v>20</v>
      </c>
      <c r="T47" s="371">
        <v>5419</v>
      </c>
      <c r="U47" s="371">
        <v>5550</v>
      </c>
      <c r="V47" s="371">
        <f t="shared" si="9"/>
        <v>5672.6549999999997</v>
      </c>
      <c r="W47" s="371">
        <v>5550</v>
      </c>
      <c r="X47" s="371">
        <f t="shared" si="10"/>
        <v>5672.6549999999997</v>
      </c>
      <c r="Y47" s="382">
        <v>10</v>
      </c>
      <c r="Z47" s="371">
        <v>5419</v>
      </c>
      <c r="AA47" s="371">
        <v>5550</v>
      </c>
      <c r="AB47" s="364">
        <f>12*T47</f>
        <v>65028</v>
      </c>
      <c r="AC47" s="371">
        <f t="shared" si="11"/>
        <v>5672.6549999999997</v>
      </c>
      <c r="AD47" s="371">
        <v>5550</v>
      </c>
      <c r="AE47" s="371">
        <f t="shared" si="12"/>
        <v>5672.6549999999997</v>
      </c>
      <c r="AF47" s="365">
        <f t="shared" ref="AF47:AF55" si="13">ROUND(AE47,0)*12</f>
        <v>68076</v>
      </c>
    </row>
    <row r="48" spans="1:32" ht="12" customHeight="1">
      <c r="A48" s="367"/>
      <c r="B48" s="359"/>
      <c r="C48" s="728"/>
      <c r="D48" s="363"/>
      <c r="E48" s="362"/>
      <c r="F48" s="362"/>
      <c r="G48" s="361"/>
      <c r="H48" s="362"/>
      <c r="I48" s="363"/>
      <c r="J48" s="363"/>
      <c r="K48" s="383">
        <v>31</v>
      </c>
      <c r="L48" s="370"/>
      <c r="M48" s="383"/>
      <c r="N48" s="371">
        <v>5809</v>
      </c>
      <c r="O48" s="391">
        <v>27</v>
      </c>
      <c r="P48" s="370"/>
      <c r="Q48" s="371">
        <v>5683</v>
      </c>
      <c r="R48" s="371">
        <f t="shared" si="6"/>
        <v>5808.5942999999997</v>
      </c>
      <c r="S48" s="383">
        <v>21</v>
      </c>
      <c r="T48" s="371">
        <v>5547</v>
      </c>
      <c r="U48" s="371">
        <v>5683</v>
      </c>
      <c r="V48" s="371">
        <f t="shared" si="9"/>
        <v>5808.5942999999997</v>
      </c>
      <c r="W48" s="371">
        <v>5683</v>
      </c>
      <c r="X48" s="371">
        <f t="shared" si="10"/>
        <v>5808.5942999999997</v>
      </c>
      <c r="Y48" s="382">
        <v>11</v>
      </c>
      <c r="Z48" s="371">
        <v>5547</v>
      </c>
      <c r="AA48" s="371">
        <v>5683</v>
      </c>
      <c r="AB48" s="364">
        <f>12*T48</f>
        <v>66564</v>
      </c>
      <c r="AC48" s="371">
        <f t="shared" si="11"/>
        <v>5808.5942999999997</v>
      </c>
      <c r="AD48" s="371">
        <v>5683</v>
      </c>
      <c r="AE48" s="371">
        <f t="shared" si="12"/>
        <v>5808.5942999999997</v>
      </c>
      <c r="AF48" s="365">
        <f t="shared" si="13"/>
        <v>69708</v>
      </c>
    </row>
    <row r="49" spans="1:32" ht="12" customHeight="1">
      <c r="A49" s="367"/>
      <c r="B49" s="359"/>
      <c r="C49" s="728"/>
      <c r="D49" s="363"/>
      <c r="E49" s="362"/>
      <c r="F49" s="362"/>
      <c r="G49" s="361"/>
      <c r="H49" s="362"/>
      <c r="I49" s="363"/>
      <c r="J49" s="363"/>
      <c r="K49" s="383">
        <v>32</v>
      </c>
      <c r="L49" s="370"/>
      <c r="M49" s="383"/>
      <c r="N49" s="371">
        <v>5948</v>
      </c>
      <c r="O49" s="391">
        <v>28</v>
      </c>
      <c r="P49" s="370"/>
      <c r="Q49" s="371">
        <v>5819</v>
      </c>
      <c r="R49" s="371">
        <f t="shared" si="6"/>
        <v>5947.5999000000002</v>
      </c>
      <c r="S49" s="383">
        <v>22</v>
      </c>
      <c r="T49" s="371">
        <v>5677</v>
      </c>
      <c r="U49" s="371">
        <v>5819</v>
      </c>
      <c r="V49" s="371">
        <f t="shared" si="9"/>
        <v>5947.5999000000002</v>
      </c>
      <c r="W49" s="371">
        <v>5819</v>
      </c>
      <c r="X49" s="371">
        <f t="shared" si="10"/>
        <v>5947.5999000000002</v>
      </c>
      <c r="Y49" s="382">
        <v>12</v>
      </c>
      <c r="Z49" s="371">
        <v>5677</v>
      </c>
      <c r="AA49" s="371">
        <v>5819</v>
      </c>
      <c r="AB49" s="364">
        <f>12*T49</f>
        <v>68124</v>
      </c>
      <c r="AC49" s="371">
        <f t="shared" si="11"/>
        <v>5947.5999000000002</v>
      </c>
      <c r="AD49" s="371">
        <v>5819</v>
      </c>
      <c r="AE49" s="371">
        <f t="shared" si="12"/>
        <v>5947.5999000000002</v>
      </c>
      <c r="AF49" s="365">
        <f t="shared" si="13"/>
        <v>71376</v>
      </c>
    </row>
    <row r="50" spans="1:32" ht="12" customHeight="1">
      <c r="A50" s="367"/>
      <c r="B50" s="359"/>
      <c r="C50" s="728"/>
      <c r="D50" s="363"/>
      <c r="E50" s="362"/>
      <c r="F50" s="362"/>
      <c r="G50" s="361"/>
      <c r="H50" s="362"/>
      <c r="I50" s="363"/>
      <c r="J50" s="363"/>
      <c r="K50" s="362"/>
      <c r="L50" s="363"/>
      <c r="M50" s="362"/>
      <c r="N50" s="362"/>
      <c r="O50" s="362"/>
      <c r="P50" s="363"/>
      <c r="Q50" s="362"/>
      <c r="R50" s="362"/>
      <c r="S50" s="383">
        <v>23</v>
      </c>
      <c r="T50" s="370"/>
      <c r="U50" s="392" t="s">
        <v>3</v>
      </c>
      <c r="V50" s="392"/>
      <c r="W50" s="371">
        <v>5956</v>
      </c>
      <c r="X50" s="371">
        <f t="shared" si="10"/>
        <v>6087.6275999999998</v>
      </c>
      <c r="Y50" s="382">
        <v>13</v>
      </c>
      <c r="Z50" s="371">
        <v>5811</v>
      </c>
      <c r="AA50" s="371">
        <v>5956</v>
      </c>
      <c r="AB50" s="364">
        <f>12*Z50</f>
        <v>69732</v>
      </c>
      <c r="AC50" s="371">
        <f t="shared" si="11"/>
        <v>6087.6275999999998</v>
      </c>
      <c r="AD50" s="371">
        <v>5956</v>
      </c>
      <c r="AE50" s="371">
        <f t="shared" si="12"/>
        <v>6087.6275999999998</v>
      </c>
      <c r="AF50" s="365">
        <f t="shared" si="13"/>
        <v>73056</v>
      </c>
    </row>
    <row r="51" spans="1:32" ht="12" customHeight="1">
      <c r="A51" s="367"/>
      <c r="B51" s="359"/>
      <c r="C51" s="728"/>
      <c r="D51" s="363"/>
      <c r="E51" s="362"/>
      <c r="F51" s="362"/>
      <c r="G51" s="361"/>
      <c r="H51" s="362"/>
      <c r="I51" s="363"/>
      <c r="J51" s="363"/>
      <c r="K51" s="362"/>
      <c r="L51" s="363"/>
      <c r="M51" s="362"/>
      <c r="N51" s="362"/>
      <c r="O51" s="362"/>
      <c r="P51" s="363"/>
      <c r="Q51" s="362"/>
      <c r="R51" s="362"/>
      <c r="S51" s="383">
        <v>24</v>
      </c>
      <c r="T51" s="370"/>
      <c r="U51" s="392" t="s">
        <v>3</v>
      </c>
      <c r="V51" s="392"/>
      <c r="W51" s="371">
        <v>6102</v>
      </c>
      <c r="X51" s="371">
        <f t="shared" si="10"/>
        <v>6236.8541999999998</v>
      </c>
      <c r="Y51" s="382">
        <v>14</v>
      </c>
      <c r="Z51" s="371">
        <v>5948</v>
      </c>
      <c r="AA51" s="371">
        <v>6102</v>
      </c>
      <c r="AB51" s="364">
        <f>12*Z51</f>
        <v>71376</v>
      </c>
      <c r="AC51" s="371">
        <f t="shared" si="11"/>
        <v>6236.8541999999998</v>
      </c>
      <c r="AD51" s="371">
        <v>6102</v>
      </c>
      <c r="AE51" s="371">
        <f t="shared" si="12"/>
        <v>6236.8541999999998</v>
      </c>
      <c r="AF51" s="365">
        <f t="shared" si="13"/>
        <v>74844</v>
      </c>
    </row>
    <row r="52" spans="1:32" ht="12" customHeight="1">
      <c r="A52" s="367"/>
      <c r="B52" s="359"/>
      <c r="C52" s="728"/>
      <c r="D52" s="363"/>
      <c r="E52" s="362"/>
      <c r="F52" s="362"/>
      <c r="G52" s="361"/>
      <c r="H52" s="362"/>
      <c r="I52" s="363"/>
      <c r="J52" s="363"/>
      <c r="K52" s="362"/>
      <c r="L52" s="363"/>
      <c r="M52" s="362"/>
      <c r="N52" s="362"/>
      <c r="O52" s="362"/>
      <c r="P52" s="363"/>
      <c r="Q52" s="362"/>
      <c r="R52" s="362"/>
      <c r="S52" s="383">
        <v>25</v>
      </c>
      <c r="T52" s="370"/>
      <c r="U52" s="392" t="s">
        <v>3</v>
      </c>
      <c r="V52" s="392"/>
      <c r="W52" s="371">
        <v>6245</v>
      </c>
      <c r="X52" s="371">
        <f t="shared" si="10"/>
        <v>6383.0145000000002</v>
      </c>
      <c r="Y52" s="382">
        <v>15</v>
      </c>
      <c r="Z52" s="393"/>
      <c r="AA52" s="394"/>
      <c r="AB52" s="393">
        <v>6245</v>
      </c>
      <c r="AC52" s="392"/>
      <c r="AD52" s="371">
        <v>6245</v>
      </c>
      <c r="AE52" s="371">
        <f t="shared" si="12"/>
        <v>6383.0145000000002</v>
      </c>
      <c r="AF52" s="365">
        <f t="shared" si="13"/>
        <v>76596</v>
      </c>
    </row>
    <row r="53" spans="1:32" ht="12" customHeight="1">
      <c r="A53" s="367"/>
      <c r="B53" s="359"/>
      <c r="C53" s="728"/>
      <c r="D53" s="363"/>
      <c r="E53" s="362"/>
      <c r="F53" s="362"/>
      <c r="G53" s="361"/>
      <c r="H53" s="362"/>
      <c r="I53" s="363"/>
      <c r="J53" s="363"/>
      <c r="K53" s="362"/>
      <c r="L53" s="363"/>
      <c r="M53" s="362"/>
      <c r="N53" s="362"/>
      <c r="O53" s="362"/>
      <c r="P53" s="363"/>
      <c r="Q53" s="362"/>
      <c r="R53" s="362"/>
      <c r="S53" s="383">
        <v>26</v>
      </c>
      <c r="T53" s="370"/>
      <c r="U53" s="392" t="s">
        <v>3</v>
      </c>
      <c r="V53" s="392"/>
      <c r="W53" s="371">
        <v>6393</v>
      </c>
      <c r="X53" s="371">
        <f t="shared" si="10"/>
        <v>6534.2853000000005</v>
      </c>
      <c r="Y53" s="382">
        <v>16</v>
      </c>
      <c r="Z53" s="393"/>
      <c r="AA53" s="394"/>
      <c r="AB53" s="393">
        <v>6393</v>
      </c>
      <c r="AC53" s="392"/>
      <c r="AD53" s="371">
        <v>6393</v>
      </c>
      <c r="AE53" s="371">
        <f t="shared" si="12"/>
        <v>6534.2853000000005</v>
      </c>
      <c r="AF53" s="365">
        <f t="shared" si="13"/>
        <v>78408</v>
      </c>
    </row>
    <row r="54" spans="1:32" ht="12" customHeight="1" thickBot="1">
      <c r="A54" s="367"/>
      <c r="B54" s="359"/>
      <c r="C54" s="728"/>
      <c r="D54" s="363"/>
      <c r="E54" s="362"/>
      <c r="F54" s="362"/>
      <c r="G54" s="361"/>
      <c r="H54" s="362"/>
      <c r="I54" s="363"/>
      <c r="J54" s="363"/>
      <c r="K54" s="362"/>
      <c r="L54" s="363"/>
      <c r="M54" s="362"/>
      <c r="N54" s="362"/>
      <c r="O54" s="362"/>
      <c r="P54" s="363"/>
      <c r="Q54" s="362"/>
      <c r="R54" s="362"/>
      <c r="S54" s="362"/>
      <c r="T54" s="363"/>
      <c r="U54" s="363"/>
      <c r="V54" s="363"/>
      <c r="W54" s="363"/>
      <c r="X54" s="363"/>
      <c r="Y54" s="382">
        <v>17</v>
      </c>
      <c r="Z54" s="393"/>
      <c r="AA54" s="394"/>
      <c r="AB54" s="393">
        <v>6545</v>
      </c>
      <c r="AC54" s="392"/>
      <c r="AD54" s="371">
        <v>6545</v>
      </c>
      <c r="AE54" s="371">
        <f t="shared" si="12"/>
        <v>6689.6445000000003</v>
      </c>
      <c r="AF54" s="365">
        <f t="shared" si="13"/>
        <v>80280</v>
      </c>
    </row>
    <row r="55" spans="1:32" ht="12" customHeight="1" thickBot="1">
      <c r="A55" s="367"/>
      <c r="B55" s="359"/>
      <c r="C55" s="730"/>
      <c r="D55" s="395"/>
      <c r="E55" s="396"/>
      <c r="F55" s="397" t="s">
        <v>57</v>
      </c>
      <c r="G55" s="398"/>
      <c r="H55" s="399"/>
      <c r="I55" s="400"/>
      <c r="J55" s="401"/>
      <c r="K55" s="398"/>
      <c r="L55" s="401"/>
      <c r="M55" s="398"/>
      <c r="N55" s="398"/>
      <c r="O55" s="389"/>
      <c r="P55" s="402"/>
      <c r="Q55" s="389"/>
      <c r="R55" s="389"/>
      <c r="S55" s="389"/>
      <c r="T55" s="402"/>
      <c r="U55" s="402"/>
      <c r="V55" s="402"/>
      <c r="W55" s="402"/>
      <c r="X55" s="402"/>
      <c r="Y55" s="382">
        <v>18</v>
      </c>
      <c r="Z55" s="393"/>
      <c r="AA55" s="394"/>
      <c r="AB55" s="393">
        <v>6700</v>
      </c>
      <c r="AC55" s="392"/>
      <c r="AD55" s="371">
        <v>6700</v>
      </c>
      <c r="AE55" s="371">
        <f t="shared" si="12"/>
        <v>6848.07</v>
      </c>
      <c r="AF55" s="365">
        <f t="shared" si="13"/>
        <v>82176</v>
      </c>
    </row>
    <row r="56" spans="1:32" s="409" customFormat="1" ht="12" customHeight="1">
      <c r="A56" s="403"/>
      <c r="B56" s="404" t="s">
        <v>54</v>
      </c>
      <c r="C56" s="902" t="s">
        <v>62</v>
      </c>
      <c r="D56" s="405"/>
      <c r="E56" s="404" t="s">
        <v>60</v>
      </c>
      <c r="F56" s="406"/>
      <c r="G56" s="404"/>
      <c r="H56" s="404"/>
      <c r="I56" s="405"/>
      <c r="J56" s="405"/>
      <c r="K56" s="406"/>
      <c r="L56" s="405"/>
      <c r="M56" s="404"/>
      <c r="N56" s="406"/>
      <c r="O56" s="404"/>
      <c r="P56" s="405"/>
      <c r="Q56" s="404"/>
      <c r="R56" s="404"/>
      <c r="S56" s="404"/>
      <c r="T56" s="405"/>
      <c r="U56" s="405"/>
      <c r="V56" s="405"/>
      <c r="W56" s="405"/>
      <c r="X56" s="407"/>
      <c r="Y56" s="404"/>
      <c r="Z56" s="405"/>
      <c r="AA56" s="405"/>
      <c r="AB56" s="404"/>
      <c r="AC56" s="405"/>
      <c r="AD56" s="405"/>
      <c r="AE56" s="405"/>
      <c r="AF56" s="408"/>
    </row>
  </sheetData>
  <phoneticPr fontId="3" type="noConversion"/>
  <printOptions horizontalCentered="1" verticalCentered="1" gridLines="1" gridLinesSet="0"/>
  <pageMargins left="0.25" right="0.196850393700787" top="1.03" bottom="0.38" header="0.25" footer="0.21"/>
  <pageSetup orientation="portrait" horizontalDpi="4294967292" r:id="rId1"/>
  <headerFooter alignWithMargins="0">
    <oddHeader xml:space="preserve">&amp;L
&amp;C&amp;"Times New Roman,Bold"&amp;11The California State Universities
ACADEMIC YEAR FACULTY Salary Schedule
Effective July 1, 1997
(Class Codes 2358, 2360, 2375, 2378, 2381, 2384, 2399, 2482,  2919)&amp;R&amp;"Times New Roman,Bold"&amp;11 7-1-97
2.21% GSI
1 Step SSI
</oddHeader>
    <oddFooter>&amp;L&amp;"Times New Roman,Bold"&amp;10CSUS:FSA:cks&amp;R&amp;"Times New Roman,Bold"&amp;10&amp;D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opLeftCell="F1" workbookViewId="0">
      <selection activeCell="F6" sqref="F6"/>
    </sheetView>
  </sheetViews>
  <sheetFormatPr defaultRowHeight="12" customHeight="1"/>
  <cols>
    <col min="1" max="1" width="7.85546875" style="678" hidden="1" customWidth="1"/>
    <col min="2" max="2" width="10.7109375" style="678" hidden="1" customWidth="1"/>
    <col min="3" max="3" width="3.7109375" style="410" customWidth="1"/>
    <col min="4" max="4" width="12.7109375" style="659" hidden="1" customWidth="1"/>
    <col min="5" max="5" width="11.42578125" style="411" hidden="1" customWidth="1"/>
    <col min="6" max="6" width="9.42578125" style="411" customWidth="1"/>
    <col min="7" max="7" width="3.140625" style="411" customWidth="1"/>
    <col min="8" max="8" width="12.7109375" style="411" hidden="1" customWidth="1"/>
    <col min="9" max="9" width="12" style="411" hidden="1" customWidth="1"/>
    <col min="10" max="10" width="9.28515625" style="411" bestFit="1" customWidth="1"/>
    <col min="11" max="11" width="3.28515625" style="411" customWidth="1"/>
    <col min="12" max="12" width="12.7109375" style="411" hidden="1" customWidth="1"/>
    <col min="13" max="13" width="11.7109375" style="411" hidden="1" customWidth="1"/>
    <col min="14" max="14" width="11" style="411" bestFit="1" customWidth="1"/>
    <col min="15" max="15" width="3.7109375" style="411" customWidth="1"/>
    <col min="16" max="16" width="12.7109375" style="411" hidden="1" customWidth="1"/>
    <col min="17" max="17" width="11.5703125" style="411" hidden="1" customWidth="1"/>
    <col min="18" max="18" width="9" style="411" bestFit="1" customWidth="1"/>
    <col min="19" max="19" width="3.42578125" style="411" customWidth="1"/>
    <col min="20" max="20" width="12.7109375" style="411" hidden="1" customWidth="1"/>
    <col min="21" max="21" width="12.140625" style="411" hidden="1" customWidth="1"/>
    <col min="22" max="22" width="9.140625" style="411" bestFit="1"/>
    <col min="23" max="23" width="11.5703125" style="411" hidden="1" customWidth="1"/>
    <col min="24" max="24" width="8.7109375" style="411" bestFit="1" customWidth="1"/>
    <col min="25" max="25" width="3.28515625" style="411" customWidth="1"/>
    <col min="26" max="26" width="12.7109375" style="411" hidden="1" customWidth="1"/>
    <col min="27" max="27" width="11.7109375" style="411" hidden="1" customWidth="1"/>
    <col min="28" max="28" width="12.7109375" style="411" hidden="1" customWidth="1"/>
    <col min="29" max="29" width="10" style="411" bestFit="1" customWidth="1"/>
    <col min="30" max="30" width="12.140625" style="410" hidden="1" customWidth="1"/>
    <col min="31" max="31" width="8.140625" style="410" bestFit="1" customWidth="1"/>
    <col min="32" max="32" width="8" style="411" bestFit="1" customWidth="1"/>
    <col min="33" max="16384" width="9.140625" style="659"/>
  </cols>
  <sheetData>
    <row r="1" spans="1:32" s="654" customFormat="1" ht="12" customHeight="1">
      <c r="A1" s="649"/>
      <c r="B1" s="328"/>
      <c r="C1" s="328"/>
      <c r="D1" s="348" t="s">
        <v>29</v>
      </c>
      <c r="E1" s="326" t="s">
        <v>0</v>
      </c>
      <c r="F1" s="326" t="s">
        <v>0</v>
      </c>
      <c r="G1" s="328"/>
      <c r="H1" s="340" t="s">
        <v>30</v>
      </c>
      <c r="I1" s="650" t="s">
        <v>1</v>
      </c>
      <c r="J1" s="326" t="s">
        <v>1</v>
      </c>
      <c r="K1" s="328"/>
      <c r="L1" s="340" t="s">
        <v>31</v>
      </c>
      <c r="M1" s="332" t="s">
        <v>2</v>
      </c>
      <c r="N1" s="332" t="s">
        <v>2</v>
      </c>
      <c r="O1" s="651"/>
      <c r="P1" s="332" t="s">
        <v>2</v>
      </c>
      <c r="Q1" s="652"/>
      <c r="R1" s="652"/>
      <c r="S1" s="328" t="s">
        <v>3</v>
      </c>
      <c r="T1" s="653" t="s">
        <v>32</v>
      </c>
      <c r="U1" s="651" t="s">
        <v>4</v>
      </c>
      <c r="V1" s="651" t="s">
        <v>4</v>
      </c>
      <c r="W1" s="651"/>
      <c r="X1" s="651"/>
      <c r="Y1" s="653"/>
      <c r="Z1" s="328" t="s">
        <v>33</v>
      </c>
      <c r="AA1" s="651" t="s">
        <v>5</v>
      </c>
      <c r="AB1" s="651"/>
      <c r="AC1" s="651" t="s">
        <v>5</v>
      </c>
      <c r="AD1" s="651"/>
      <c r="AE1" s="651"/>
      <c r="AF1" s="335"/>
    </row>
    <row r="2" spans="1:32" s="654" customFormat="1" ht="12" customHeight="1">
      <c r="A2" s="655" t="s">
        <v>6</v>
      </c>
      <c r="B2" s="340" t="s">
        <v>7</v>
      </c>
      <c r="C2" s="340" t="s">
        <v>8</v>
      </c>
      <c r="D2" s="340"/>
      <c r="E2" s="340" t="s">
        <v>9</v>
      </c>
      <c r="F2" s="340" t="s">
        <v>9</v>
      </c>
      <c r="G2" s="340"/>
      <c r="H2" s="340" t="s">
        <v>16</v>
      </c>
      <c r="I2" s="340" t="s">
        <v>10</v>
      </c>
      <c r="J2" s="340" t="s">
        <v>10</v>
      </c>
      <c r="K2" s="340"/>
      <c r="L2" s="340" t="s">
        <v>17</v>
      </c>
      <c r="M2" s="340" t="s">
        <v>3</v>
      </c>
      <c r="N2" s="340"/>
      <c r="O2" s="340"/>
      <c r="P2" s="340" t="s">
        <v>3</v>
      </c>
      <c r="Q2" s="340" t="s">
        <v>11</v>
      </c>
      <c r="R2" s="340" t="s">
        <v>11</v>
      </c>
      <c r="S2" s="340"/>
      <c r="T2" s="340" t="s">
        <v>18</v>
      </c>
      <c r="U2" s="340" t="s">
        <v>3</v>
      </c>
      <c r="V2" s="340"/>
      <c r="W2" s="340" t="s">
        <v>12</v>
      </c>
      <c r="X2" s="340" t="s">
        <v>12</v>
      </c>
      <c r="Y2" s="348"/>
      <c r="Z2" s="340" t="s">
        <v>19</v>
      </c>
      <c r="AA2" s="340" t="s">
        <v>3</v>
      </c>
      <c r="AB2" s="342"/>
      <c r="AC2" s="340" t="s">
        <v>3</v>
      </c>
      <c r="AD2" s="340" t="s">
        <v>13</v>
      </c>
      <c r="AE2" s="340" t="s">
        <v>13</v>
      </c>
      <c r="AF2" s="342"/>
    </row>
    <row r="3" spans="1:32" s="654" customFormat="1" ht="12" customHeight="1">
      <c r="A3" s="655" t="s">
        <v>14</v>
      </c>
      <c r="B3" s="340" t="s">
        <v>14</v>
      </c>
      <c r="C3" s="348" t="s">
        <v>15</v>
      </c>
      <c r="D3" s="342"/>
      <c r="E3" s="340" t="s">
        <v>3</v>
      </c>
      <c r="F3" s="340"/>
      <c r="G3" s="342"/>
      <c r="H3" s="340" t="s">
        <v>23</v>
      </c>
      <c r="I3" s="340" t="s">
        <v>16</v>
      </c>
      <c r="J3" s="340" t="s">
        <v>16</v>
      </c>
      <c r="K3" s="340"/>
      <c r="L3" s="348" t="s">
        <v>58</v>
      </c>
      <c r="M3" s="340" t="s">
        <v>17</v>
      </c>
      <c r="N3" s="340" t="s">
        <v>17</v>
      </c>
      <c r="O3" s="342"/>
      <c r="P3" s="342"/>
      <c r="Q3" s="342"/>
      <c r="R3" s="342"/>
      <c r="S3" s="342"/>
      <c r="T3" s="348" t="s">
        <v>25</v>
      </c>
      <c r="U3" s="340" t="s">
        <v>18</v>
      </c>
      <c r="V3" s="340" t="s">
        <v>3</v>
      </c>
      <c r="W3" s="340"/>
      <c r="X3" s="340" t="s">
        <v>18</v>
      </c>
      <c r="Y3" s="348"/>
      <c r="Z3" s="340" t="s">
        <v>26</v>
      </c>
      <c r="AA3" s="340" t="s">
        <v>19</v>
      </c>
      <c r="AB3" s="342"/>
      <c r="AC3" s="340" t="s">
        <v>3</v>
      </c>
      <c r="AD3" s="340"/>
      <c r="AE3" s="340" t="s">
        <v>19</v>
      </c>
      <c r="AF3" s="340" t="s">
        <v>3</v>
      </c>
    </row>
    <row r="4" spans="1:32" s="654" customFormat="1" ht="12" customHeight="1">
      <c r="A4" s="655" t="s">
        <v>20</v>
      </c>
      <c r="B4" s="340" t="s">
        <v>67</v>
      </c>
      <c r="C4" s="348" t="s">
        <v>22</v>
      </c>
      <c r="D4" s="340" t="s">
        <v>9</v>
      </c>
      <c r="E4" s="340" t="s">
        <v>3</v>
      </c>
      <c r="F4" s="340"/>
      <c r="G4" s="342"/>
      <c r="H4" s="348" t="s">
        <v>10</v>
      </c>
      <c r="I4" s="340" t="s">
        <v>23</v>
      </c>
      <c r="J4" s="340" t="s">
        <v>23</v>
      </c>
      <c r="K4" s="340"/>
      <c r="L4" s="339"/>
      <c r="M4" s="348" t="s">
        <v>58</v>
      </c>
      <c r="N4" s="340" t="s">
        <v>71</v>
      </c>
      <c r="O4" s="348"/>
      <c r="P4" s="340" t="s">
        <v>63</v>
      </c>
      <c r="Q4" s="340" t="s">
        <v>3</v>
      </c>
      <c r="R4" s="340"/>
      <c r="S4" s="342"/>
      <c r="T4" s="340" t="s">
        <v>12</v>
      </c>
      <c r="U4" s="340" t="s">
        <v>25</v>
      </c>
      <c r="V4" s="340" t="s">
        <v>25</v>
      </c>
      <c r="W4" s="340"/>
      <c r="X4" s="340"/>
      <c r="Y4" s="348"/>
      <c r="Z4" s="340" t="s">
        <v>13</v>
      </c>
      <c r="AA4" s="340" t="s">
        <v>26</v>
      </c>
      <c r="AB4" s="348" t="s">
        <v>64</v>
      </c>
      <c r="AC4" s="340" t="s">
        <v>26</v>
      </c>
      <c r="AD4" s="348"/>
      <c r="AE4" s="348"/>
      <c r="AF4" s="348" t="s">
        <v>27</v>
      </c>
    </row>
    <row r="5" spans="1:32" s="654" customFormat="1" ht="12" customHeight="1" thickBot="1">
      <c r="A5" s="656">
        <v>34881</v>
      </c>
      <c r="B5" s="657">
        <v>34881</v>
      </c>
      <c r="C5" s="355" t="s">
        <v>28</v>
      </c>
      <c r="D5" s="342"/>
      <c r="E5" s="353" t="s">
        <v>29</v>
      </c>
      <c r="F5" s="353" t="s">
        <v>29</v>
      </c>
      <c r="G5" s="355"/>
      <c r="H5" s="355" t="s">
        <v>1</v>
      </c>
      <c r="I5" s="353" t="s">
        <v>30</v>
      </c>
      <c r="J5" s="353" t="s">
        <v>30</v>
      </c>
      <c r="K5" s="355"/>
      <c r="L5" s="353" t="s">
        <v>2</v>
      </c>
      <c r="M5" s="353" t="s">
        <v>31</v>
      </c>
      <c r="N5" s="353" t="s">
        <v>31</v>
      </c>
      <c r="O5" s="353"/>
      <c r="P5" s="355" t="s">
        <v>2</v>
      </c>
      <c r="Q5" s="353" t="s">
        <v>3</v>
      </c>
      <c r="R5" s="353"/>
      <c r="S5" s="355"/>
      <c r="T5" s="355" t="s">
        <v>4</v>
      </c>
      <c r="U5" s="353" t="s">
        <v>32</v>
      </c>
      <c r="V5" s="353" t="s">
        <v>32</v>
      </c>
      <c r="W5" s="353"/>
      <c r="X5" s="353"/>
      <c r="Y5" s="355"/>
      <c r="Z5" s="355" t="s">
        <v>5</v>
      </c>
      <c r="AA5" s="353" t="s">
        <v>33</v>
      </c>
      <c r="AB5" s="348" t="s">
        <v>27</v>
      </c>
      <c r="AC5" s="353" t="s">
        <v>33</v>
      </c>
      <c r="AD5" s="353" t="s">
        <v>3</v>
      </c>
      <c r="AE5" s="353"/>
      <c r="AF5" s="355" t="s">
        <v>7</v>
      </c>
    </row>
    <row r="6" spans="1:32" ht="12" customHeight="1">
      <c r="A6" s="658" t="s">
        <v>34</v>
      </c>
      <c r="B6" s="392">
        <v>2390</v>
      </c>
      <c r="C6" s="363">
        <v>1</v>
      </c>
      <c r="D6" s="360">
        <v>2419</v>
      </c>
      <c r="E6" s="360">
        <v>2475</v>
      </c>
      <c r="F6" s="360">
        <f t="shared" ref="F6:F13" si="0">E6*1.0221</f>
        <v>2529.6975000000002</v>
      </c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0">
        <f>12*D6</f>
        <v>29028</v>
      </c>
      <c r="AC6" s="360"/>
      <c r="AD6" s="360"/>
      <c r="AE6" s="360"/>
      <c r="AF6" s="360">
        <f t="shared" ref="AF6:AF13" si="1">12*ROUND(F6,0)</f>
        <v>30360</v>
      </c>
    </row>
    <row r="7" spans="1:32" ht="12" customHeight="1">
      <c r="A7" s="660"/>
      <c r="B7" s="392"/>
      <c r="C7" s="363">
        <v>2</v>
      </c>
      <c r="D7" s="360">
        <v>2472</v>
      </c>
      <c r="E7" s="360">
        <v>2529</v>
      </c>
      <c r="F7" s="360">
        <f t="shared" si="0"/>
        <v>2584.8908999999999</v>
      </c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0">
        <f>12*D7</f>
        <v>29664</v>
      </c>
      <c r="AC7" s="360"/>
      <c r="AD7" s="360"/>
      <c r="AE7" s="360"/>
      <c r="AF7" s="360">
        <f t="shared" si="1"/>
        <v>31020</v>
      </c>
    </row>
    <row r="8" spans="1:32" ht="12" customHeight="1">
      <c r="A8" s="658" t="s">
        <v>35</v>
      </c>
      <c r="B8" s="392">
        <v>2495</v>
      </c>
      <c r="C8" s="363">
        <v>3</v>
      </c>
      <c r="D8" s="360">
        <v>2525</v>
      </c>
      <c r="E8" s="360">
        <v>2583</v>
      </c>
      <c r="F8" s="360">
        <f t="shared" si="0"/>
        <v>2640.0843</v>
      </c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0">
        <f>12*D8</f>
        <v>30300</v>
      </c>
      <c r="AC8" s="360"/>
      <c r="AD8" s="360"/>
      <c r="AE8" s="360"/>
      <c r="AF8" s="360">
        <f t="shared" si="1"/>
        <v>31680</v>
      </c>
    </row>
    <row r="9" spans="1:32" ht="12" customHeight="1">
      <c r="A9" s="660"/>
      <c r="B9" s="392"/>
      <c r="C9" s="363">
        <v>4</v>
      </c>
      <c r="D9" s="360">
        <v>2581</v>
      </c>
      <c r="E9" s="360">
        <v>2641</v>
      </c>
      <c r="F9" s="360">
        <f t="shared" si="0"/>
        <v>2699.3661000000002</v>
      </c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0">
        <f>12*D9</f>
        <v>30972</v>
      </c>
      <c r="AC9" s="360"/>
      <c r="AD9" s="360"/>
      <c r="AE9" s="360"/>
      <c r="AF9" s="360">
        <f t="shared" si="1"/>
        <v>32388</v>
      </c>
    </row>
    <row r="10" spans="1:32" ht="12" customHeight="1">
      <c r="A10" s="658" t="s">
        <v>36</v>
      </c>
      <c r="B10" s="392">
        <v>2605</v>
      </c>
      <c r="C10" s="363">
        <v>5</v>
      </c>
      <c r="D10" s="360">
        <v>2636</v>
      </c>
      <c r="E10" s="360">
        <v>2697</v>
      </c>
      <c r="F10" s="360">
        <f t="shared" si="0"/>
        <v>2756.6037000000001</v>
      </c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0">
        <f>12*D10</f>
        <v>31632</v>
      </c>
      <c r="AC10" s="360"/>
      <c r="AD10" s="360"/>
      <c r="AE10" s="360"/>
      <c r="AF10" s="360">
        <f t="shared" si="1"/>
        <v>33084</v>
      </c>
    </row>
    <row r="11" spans="1:32" ht="12" customHeight="1">
      <c r="A11" s="658"/>
      <c r="B11" s="392"/>
      <c r="C11" s="370">
        <v>6</v>
      </c>
      <c r="D11" s="371"/>
      <c r="E11" s="371">
        <v>2760</v>
      </c>
      <c r="F11" s="371">
        <f t="shared" si="0"/>
        <v>2820.9960000000001</v>
      </c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0"/>
      <c r="AC11" s="360"/>
      <c r="AD11" s="360"/>
      <c r="AE11" s="360"/>
      <c r="AF11" s="360">
        <f t="shared" si="1"/>
        <v>33852</v>
      </c>
    </row>
    <row r="12" spans="1:32" ht="12" customHeight="1">
      <c r="A12" s="658"/>
      <c r="B12" s="392"/>
      <c r="C12" s="370">
        <v>7</v>
      </c>
      <c r="D12" s="371"/>
      <c r="E12" s="371">
        <v>2823</v>
      </c>
      <c r="F12" s="371">
        <f t="shared" si="0"/>
        <v>2885.3883000000001</v>
      </c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0"/>
      <c r="AC12" s="360"/>
      <c r="AD12" s="360"/>
      <c r="AE12" s="360"/>
      <c r="AF12" s="360">
        <f t="shared" si="1"/>
        <v>34620</v>
      </c>
    </row>
    <row r="13" spans="1:32" ht="12" customHeight="1">
      <c r="A13" s="658"/>
      <c r="B13" s="392"/>
      <c r="C13" s="370">
        <v>8</v>
      </c>
      <c r="D13" s="371"/>
      <c r="E13" s="371">
        <v>2888</v>
      </c>
      <c r="F13" s="371">
        <f t="shared" si="0"/>
        <v>2951.8247999999999</v>
      </c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0"/>
      <c r="AC13" s="360"/>
      <c r="AD13" s="360"/>
      <c r="AE13" s="360"/>
      <c r="AF13" s="360">
        <f t="shared" si="1"/>
        <v>35424</v>
      </c>
    </row>
    <row r="14" spans="1:32" ht="12" customHeight="1">
      <c r="A14" s="658" t="s">
        <v>37</v>
      </c>
      <c r="B14" s="392">
        <v>2853</v>
      </c>
      <c r="C14" s="363"/>
      <c r="D14" s="362"/>
      <c r="E14" s="362"/>
      <c r="F14" s="362"/>
      <c r="G14" s="362">
        <v>1</v>
      </c>
      <c r="H14" s="169">
        <v>2887</v>
      </c>
      <c r="I14" s="169">
        <v>2954</v>
      </c>
      <c r="J14" s="169">
        <f t="shared" ref="J14:J27" si="2">I14*1.0221</f>
        <v>3019.2833999999998</v>
      </c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0">
        <f t="shared" ref="AB14:AB22" si="3">12*H14</f>
        <v>34644</v>
      </c>
      <c r="AC14" s="360"/>
      <c r="AD14" s="360"/>
      <c r="AE14" s="360"/>
      <c r="AF14" s="360">
        <f t="shared" ref="AF14:AF27" si="4">12*ROUND(J14,0)</f>
        <v>36228</v>
      </c>
    </row>
    <row r="15" spans="1:32" ht="12" customHeight="1">
      <c r="A15" s="660"/>
      <c r="B15" s="392"/>
      <c r="C15" s="363"/>
      <c r="D15" s="362"/>
      <c r="E15" s="362"/>
      <c r="F15" s="362"/>
      <c r="G15" s="362">
        <v>2</v>
      </c>
      <c r="H15" s="169">
        <v>2956</v>
      </c>
      <c r="I15" s="169">
        <v>3024</v>
      </c>
      <c r="J15" s="169">
        <f t="shared" si="2"/>
        <v>3090.8303999999998</v>
      </c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0">
        <f t="shared" si="3"/>
        <v>35472</v>
      </c>
      <c r="AC15" s="360"/>
      <c r="AD15" s="360"/>
      <c r="AE15" s="360"/>
      <c r="AF15" s="360">
        <f t="shared" si="4"/>
        <v>37092</v>
      </c>
    </row>
    <row r="16" spans="1:32" ht="12" customHeight="1">
      <c r="A16" s="658" t="s">
        <v>38</v>
      </c>
      <c r="B16" s="392">
        <v>2989</v>
      </c>
      <c r="C16" s="363"/>
      <c r="D16" s="362"/>
      <c r="E16" s="362"/>
      <c r="F16" s="362"/>
      <c r="G16" s="362">
        <v>3</v>
      </c>
      <c r="H16" s="169">
        <v>3025</v>
      </c>
      <c r="I16" s="169">
        <v>3095</v>
      </c>
      <c r="J16" s="169">
        <f t="shared" si="2"/>
        <v>3163.3995</v>
      </c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0">
        <f t="shared" si="3"/>
        <v>36300</v>
      </c>
      <c r="AC16" s="360"/>
      <c r="AD16" s="360"/>
      <c r="AE16" s="360"/>
      <c r="AF16" s="360">
        <f t="shared" si="4"/>
        <v>37956</v>
      </c>
    </row>
    <row r="17" spans="1:32" ht="12" customHeight="1" thickBot="1">
      <c r="A17" s="660"/>
      <c r="B17" s="392"/>
      <c r="C17" s="363"/>
      <c r="D17" s="362"/>
      <c r="E17" s="362"/>
      <c r="F17" s="362"/>
      <c r="G17" s="362">
        <v>4</v>
      </c>
      <c r="H17" s="169">
        <v>3097</v>
      </c>
      <c r="I17" s="169">
        <v>3169</v>
      </c>
      <c r="J17" s="169">
        <f t="shared" si="2"/>
        <v>3239.0349000000001</v>
      </c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0">
        <f t="shared" si="3"/>
        <v>37164</v>
      </c>
      <c r="AC17" s="360"/>
      <c r="AD17" s="360"/>
      <c r="AE17" s="360"/>
      <c r="AF17" s="360">
        <f t="shared" si="4"/>
        <v>38868</v>
      </c>
    </row>
    <row r="18" spans="1:32" ht="12" customHeight="1">
      <c r="A18" s="658" t="s">
        <v>39</v>
      </c>
      <c r="B18" s="392">
        <v>3130</v>
      </c>
      <c r="C18" s="363"/>
      <c r="D18" s="362"/>
      <c r="E18" s="362"/>
      <c r="F18" s="362"/>
      <c r="G18" s="362">
        <v>5</v>
      </c>
      <c r="H18" s="169">
        <v>3168</v>
      </c>
      <c r="I18" s="169">
        <v>3241</v>
      </c>
      <c r="J18" s="169">
        <f t="shared" si="2"/>
        <v>3312.6261</v>
      </c>
      <c r="K18" s="372">
        <v>1</v>
      </c>
      <c r="L18" s="661">
        <v>3168</v>
      </c>
      <c r="M18" s="661">
        <v>3241</v>
      </c>
      <c r="N18" s="374">
        <f t="shared" ref="N18:N45" si="5">M18*1.0221</f>
        <v>3312.6261</v>
      </c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0">
        <f t="shared" si="3"/>
        <v>38016</v>
      </c>
      <c r="AC18" s="360"/>
      <c r="AD18" s="360"/>
      <c r="AE18" s="360"/>
      <c r="AF18" s="360">
        <f t="shared" si="4"/>
        <v>39756</v>
      </c>
    </row>
    <row r="19" spans="1:32" ht="12" customHeight="1">
      <c r="A19" s="660"/>
      <c r="B19" s="392"/>
      <c r="C19" s="363"/>
      <c r="D19" s="362"/>
      <c r="E19" s="362"/>
      <c r="F19" s="362"/>
      <c r="G19" s="362">
        <v>6</v>
      </c>
      <c r="H19" s="169">
        <v>3243</v>
      </c>
      <c r="I19" s="169">
        <v>3318</v>
      </c>
      <c r="J19" s="169">
        <f t="shared" si="2"/>
        <v>3391.3278</v>
      </c>
      <c r="K19" s="375">
        <v>2</v>
      </c>
      <c r="L19" s="662">
        <v>3243</v>
      </c>
      <c r="M19" s="662">
        <v>3318</v>
      </c>
      <c r="N19" s="377">
        <f t="shared" si="5"/>
        <v>3391.3278</v>
      </c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0">
        <f t="shared" si="3"/>
        <v>38916</v>
      </c>
      <c r="AC19" s="360"/>
      <c r="AD19" s="360"/>
      <c r="AE19" s="360"/>
      <c r="AF19" s="360">
        <f t="shared" si="4"/>
        <v>40692</v>
      </c>
    </row>
    <row r="20" spans="1:32" ht="12" customHeight="1">
      <c r="A20" s="658" t="s">
        <v>40</v>
      </c>
      <c r="B20" s="392">
        <v>3280</v>
      </c>
      <c r="C20" s="363"/>
      <c r="D20" s="362"/>
      <c r="E20" s="362"/>
      <c r="F20" s="362"/>
      <c r="G20" s="362">
        <v>7</v>
      </c>
      <c r="H20" s="169">
        <v>3319</v>
      </c>
      <c r="I20" s="169">
        <v>3396</v>
      </c>
      <c r="J20" s="169">
        <f t="shared" si="2"/>
        <v>3471.0516000000002</v>
      </c>
      <c r="K20" s="375">
        <v>3</v>
      </c>
      <c r="L20" s="662">
        <v>3319</v>
      </c>
      <c r="M20" s="662">
        <v>3396</v>
      </c>
      <c r="N20" s="377">
        <f t="shared" si="5"/>
        <v>3471.0516000000002</v>
      </c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0">
        <f t="shared" si="3"/>
        <v>39828</v>
      </c>
      <c r="AC20" s="360"/>
      <c r="AD20" s="360"/>
      <c r="AE20" s="360"/>
      <c r="AF20" s="360">
        <f t="shared" si="4"/>
        <v>41652</v>
      </c>
    </row>
    <row r="21" spans="1:32" ht="12" customHeight="1" thickBot="1">
      <c r="A21" s="660"/>
      <c r="B21" s="392"/>
      <c r="C21" s="363"/>
      <c r="D21" s="362"/>
      <c r="E21" s="362"/>
      <c r="F21" s="362"/>
      <c r="G21" s="362">
        <v>8</v>
      </c>
      <c r="H21" s="169">
        <v>3396</v>
      </c>
      <c r="I21" s="169">
        <v>3474</v>
      </c>
      <c r="J21" s="169">
        <f t="shared" si="2"/>
        <v>3550.7754</v>
      </c>
      <c r="K21" s="378">
        <v>4</v>
      </c>
      <c r="L21" s="663">
        <v>3396</v>
      </c>
      <c r="M21" s="663">
        <v>3474</v>
      </c>
      <c r="N21" s="380">
        <f t="shared" si="5"/>
        <v>3550.7754</v>
      </c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0">
        <f t="shared" si="3"/>
        <v>40752</v>
      </c>
      <c r="AC21" s="360"/>
      <c r="AD21" s="360"/>
      <c r="AE21" s="360"/>
      <c r="AF21" s="360">
        <f t="shared" si="4"/>
        <v>42612</v>
      </c>
    </row>
    <row r="22" spans="1:32" ht="12" customHeight="1">
      <c r="A22" s="658" t="s">
        <v>41</v>
      </c>
      <c r="B22" s="392">
        <v>3432</v>
      </c>
      <c r="C22" s="363"/>
      <c r="D22" s="362"/>
      <c r="E22" s="362"/>
      <c r="F22" s="362"/>
      <c r="G22" s="362">
        <v>9</v>
      </c>
      <c r="H22" s="169">
        <v>3473</v>
      </c>
      <c r="I22" s="169">
        <v>3553</v>
      </c>
      <c r="J22" s="169">
        <f t="shared" si="2"/>
        <v>3631.5212999999999</v>
      </c>
      <c r="K22" s="362">
        <v>5</v>
      </c>
      <c r="L22" s="360">
        <v>3473</v>
      </c>
      <c r="M22" s="360">
        <v>3553</v>
      </c>
      <c r="N22" s="360">
        <f t="shared" si="5"/>
        <v>3631.5212999999999</v>
      </c>
      <c r="O22" s="362">
        <v>1</v>
      </c>
      <c r="P22" s="360">
        <v>3473</v>
      </c>
      <c r="Q22" s="360">
        <v>3553</v>
      </c>
      <c r="R22" s="360">
        <f t="shared" ref="R22:R49" si="6">Q22*1.0221</f>
        <v>3631.5212999999999</v>
      </c>
      <c r="S22" s="362"/>
      <c r="T22" s="362"/>
      <c r="U22" s="362"/>
      <c r="V22" s="362"/>
      <c r="W22" s="362"/>
      <c r="X22" s="362"/>
      <c r="Y22" s="362"/>
      <c r="Z22" s="362"/>
      <c r="AA22" s="362"/>
      <c r="AB22" s="360">
        <f t="shared" si="3"/>
        <v>41676</v>
      </c>
      <c r="AC22" s="360"/>
      <c r="AD22" s="360"/>
      <c r="AE22" s="360"/>
      <c r="AF22" s="360">
        <f t="shared" si="4"/>
        <v>43584</v>
      </c>
    </row>
    <row r="23" spans="1:32" ht="12" customHeight="1">
      <c r="A23" s="660"/>
      <c r="B23" s="392"/>
      <c r="C23" s="363"/>
      <c r="D23" s="362"/>
      <c r="E23" s="362"/>
      <c r="F23" s="362"/>
      <c r="G23" s="383">
        <v>10</v>
      </c>
      <c r="H23" s="383"/>
      <c r="I23" s="371">
        <v>3639</v>
      </c>
      <c r="J23" s="284">
        <f t="shared" si="2"/>
        <v>3719.4218999999998</v>
      </c>
      <c r="K23" s="362">
        <v>6</v>
      </c>
      <c r="L23" s="360">
        <v>3557</v>
      </c>
      <c r="M23" s="360">
        <v>3639</v>
      </c>
      <c r="N23" s="360">
        <f t="shared" si="5"/>
        <v>3719.4218999999998</v>
      </c>
      <c r="O23" s="362">
        <v>2</v>
      </c>
      <c r="P23" s="360">
        <v>3557</v>
      </c>
      <c r="Q23" s="360">
        <v>3639</v>
      </c>
      <c r="R23" s="360">
        <f t="shared" si="6"/>
        <v>3719.4218999999998</v>
      </c>
      <c r="S23" s="362"/>
      <c r="T23" s="362"/>
      <c r="U23" s="362"/>
      <c r="V23" s="362"/>
      <c r="W23" s="362"/>
      <c r="X23" s="362"/>
      <c r="Y23" s="362"/>
      <c r="Z23" s="362"/>
      <c r="AA23" s="362"/>
      <c r="AB23" s="360">
        <f t="shared" ref="AB23:AB45" si="7">12*P23</f>
        <v>42684</v>
      </c>
      <c r="AC23" s="360"/>
      <c r="AD23" s="360"/>
      <c r="AE23" s="360"/>
      <c r="AF23" s="360">
        <f t="shared" si="4"/>
        <v>44628</v>
      </c>
    </row>
    <row r="24" spans="1:32" ht="12" customHeight="1">
      <c r="A24" s="658" t="s">
        <v>42</v>
      </c>
      <c r="B24" s="392">
        <v>3597</v>
      </c>
      <c r="C24" s="363"/>
      <c r="D24" s="362"/>
      <c r="E24" s="362"/>
      <c r="F24" s="362"/>
      <c r="G24" s="383">
        <v>11</v>
      </c>
      <c r="H24" s="383"/>
      <c r="I24" s="371">
        <v>3724</v>
      </c>
      <c r="J24" s="284">
        <f t="shared" si="2"/>
        <v>3806.3004000000001</v>
      </c>
      <c r="K24" s="362">
        <v>7</v>
      </c>
      <c r="L24" s="360">
        <v>3640</v>
      </c>
      <c r="M24" s="360">
        <v>3724</v>
      </c>
      <c r="N24" s="360">
        <f t="shared" si="5"/>
        <v>3806.3004000000001</v>
      </c>
      <c r="O24" s="362">
        <v>3</v>
      </c>
      <c r="P24" s="360">
        <v>3640</v>
      </c>
      <c r="Q24" s="360">
        <v>3724</v>
      </c>
      <c r="R24" s="360">
        <f t="shared" si="6"/>
        <v>3806.3004000000001</v>
      </c>
      <c r="S24" s="362"/>
      <c r="T24" s="362"/>
      <c r="U24" s="362"/>
      <c r="V24" s="362"/>
      <c r="W24" s="362"/>
      <c r="X24" s="362"/>
      <c r="Y24" s="362"/>
      <c r="Z24" s="362"/>
      <c r="AA24" s="362"/>
      <c r="AB24" s="360">
        <f t="shared" si="7"/>
        <v>43680</v>
      </c>
      <c r="AC24" s="360"/>
      <c r="AD24" s="360"/>
      <c r="AE24" s="360"/>
      <c r="AF24" s="360">
        <f t="shared" si="4"/>
        <v>45672</v>
      </c>
    </row>
    <row r="25" spans="1:32" ht="12" customHeight="1">
      <c r="A25" s="660"/>
      <c r="B25" s="392"/>
      <c r="C25" s="363"/>
      <c r="D25" s="362"/>
      <c r="E25" s="362"/>
      <c r="F25" s="362"/>
      <c r="G25" s="383">
        <v>12</v>
      </c>
      <c r="H25" s="383"/>
      <c r="I25" s="371">
        <v>3813</v>
      </c>
      <c r="J25" s="284">
        <f t="shared" si="2"/>
        <v>3897.2673</v>
      </c>
      <c r="K25" s="362">
        <v>8</v>
      </c>
      <c r="L25" s="360">
        <v>3727</v>
      </c>
      <c r="M25" s="360">
        <v>3813</v>
      </c>
      <c r="N25" s="360">
        <f t="shared" si="5"/>
        <v>3897.2673</v>
      </c>
      <c r="O25" s="362">
        <v>4</v>
      </c>
      <c r="P25" s="360">
        <v>3727</v>
      </c>
      <c r="Q25" s="360">
        <v>3813</v>
      </c>
      <c r="R25" s="360">
        <f t="shared" si="6"/>
        <v>3897.2673</v>
      </c>
      <c r="S25" s="362"/>
      <c r="T25" s="362"/>
      <c r="U25" s="362"/>
      <c r="V25" s="362"/>
      <c r="W25" s="362"/>
      <c r="X25" s="362"/>
      <c r="Y25" s="362"/>
      <c r="Z25" s="362"/>
      <c r="AA25" s="362"/>
      <c r="AB25" s="360">
        <f t="shared" si="7"/>
        <v>44724</v>
      </c>
      <c r="AC25" s="360"/>
      <c r="AD25" s="360"/>
      <c r="AE25" s="360"/>
      <c r="AF25" s="360">
        <f t="shared" si="4"/>
        <v>46764</v>
      </c>
    </row>
    <row r="26" spans="1:32" ht="12" customHeight="1">
      <c r="A26" s="658" t="s">
        <v>43</v>
      </c>
      <c r="B26" s="392">
        <v>3768</v>
      </c>
      <c r="C26" s="363"/>
      <c r="D26" s="362"/>
      <c r="E26" s="362"/>
      <c r="F26" s="362"/>
      <c r="G26" s="383">
        <v>13</v>
      </c>
      <c r="H26" s="383"/>
      <c r="I26" s="371">
        <v>3901</v>
      </c>
      <c r="J26" s="284">
        <f t="shared" si="2"/>
        <v>3987.2121000000002</v>
      </c>
      <c r="K26" s="362">
        <v>9</v>
      </c>
      <c r="L26" s="360">
        <v>3813</v>
      </c>
      <c r="M26" s="360">
        <v>3901</v>
      </c>
      <c r="N26" s="360">
        <f t="shared" si="5"/>
        <v>3987.2121000000002</v>
      </c>
      <c r="O26" s="362">
        <v>5</v>
      </c>
      <c r="P26" s="360">
        <v>3813</v>
      </c>
      <c r="Q26" s="360">
        <v>3901</v>
      </c>
      <c r="R26" s="360">
        <f t="shared" si="6"/>
        <v>3987.2121000000002</v>
      </c>
      <c r="S26" s="362"/>
      <c r="T26" s="362"/>
      <c r="U26" s="362"/>
      <c r="V26" s="362"/>
      <c r="W26" s="362"/>
      <c r="X26" s="362"/>
      <c r="Y26" s="362"/>
      <c r="Z26" s="362"/>
      <c r="AA26" s="362"/>
      <c r="AB26" s="360">
        <f t="shared" si="7"/>
        <v>45756</v>
      </c>
      <c r="AC26" s="360"/>
      <c r="AD26" s="360"/>
      <c r="AE26" s="360"/>
      <c r="AF26" s="360">
        <f t="shared" si="4"/>
        <v>47844</v>
      </c>
    </row>
    <row r="27" spans="1:32" ht="12" customHeight="1">
      <c r="A27" s="660"/>
      <c r="B27" s="392"/>
      <c r="C27" s="363"/>
      <c r="D27" s="362"/>
      <c r="E27" s="362"/>
      <c r="F27" s="362"/>
      <c r="G27" s="383">
        <v>14</v>
      </c>
      <c r="H27" s="383"/>
      <c r="I27" s="371">
        <v>3994</v>
      </c>
      <c r="J27" s="284">
        <f t="shared" si="2"/>
        <v>4082.2674000000002</v>
      </c>
      <c r="K27" s="362">
        <v>10</v>
      </c>
      <c r="L27" s="360">
        <v>3904</v>
      </c>
      <c r="M27" s="360">
        <v>3994</v>
      </c>
      <c r="N27" s="360">
        <f t="shared" si="5"/>
        <v>4082.2674000000002</v>
      </c>
      <c r="O27" s="362">
        <v>6</v>
      </c>
      <c r="P27" s="360">
        <v>3904</v>
      </c>
      <c r="Q27" s="360">
        <v>3994</v>
      </c>
      <c r="R27" s="360">
        <f t="shared" si="6"/>
        <v>4082.2674000000002</v>
      </c>
      <c r="S27" s="362"/>
      <c r="T27" s="362"/>
      <c r="U27" s="362"/>
      <c r="V27" s="362"/>
      <c r="W27" s="362"/>
      <c r="X27" s="362"/>
      <c r="Y27" s="362"/>
      <c r="Z27" s="362"/>
      <c r="AA27" s="362"/>
      <c r="AB27" s="360">
        <f t="shared" si="7"/>
        <v>46848</v>
      </c>
      <c r="AC27" s="360"/>
      <c r="AD27" s="360"/>
      <c r="AE27" s="360"/>
      <c r="AF27" s="360">
        <f t="shared" si="4"/>
        <v>48984</v>
      </c>
    </row>
    <row r="28" spans="1:32" ht="12" customHeight="1">
      <c r="A28" s="658" t="s">
        <v>44</v>
      </c>
      <c r="B28" s="392">
        <v>3948</v>
      </c>
      <c r="C28" s="363"/>
      <c r="D28" s="362"/>
      <c r="E28" s="362"/>
      <c r="F28" s="362"/>
      <c r="G28" s="362"/>
      <c r="H28" s="362"/>
      <c r="I28" s="362"/>
      <c r="J28" s="362"/>
      <c r="K28" s="362">
        <v>11</v>
      </c>
      <c r="L28" s="360">
        <v>3995</v>
      </c>
      <c r="M28" s="360">
        <v>4087</v>
      </c>
      <c r="N28" s="360">
        <f t="shared" si="5"/>
        <v>4177.3226999999997</v>
      </c>
      <c r="O28" s="362">
        <v>7</v>
      </c>
      <c r="P28" s="360">
        <v>3995</v>
      </c>
      <c r="Q28" s="360">
        <v>4087</v>
      </c>
      <c r="R28" s="360">
        <f t="shared" si="6"/>
        <v>4177.3226999999997</v>
      </c>
      <c r="S28" s="362">
        <v>1</v>
      </c>
      <c r="T28" s="360">
        <v>3995</v>
      </c>
      <c r="U28" s="360">
        <v>4087</v>
      </c>
      <c r="V28" s="364">
        <f t="shared" ref="V28:V49" si="8">U28*1.0221</f>
        <v>4177.3226999999997</v>
      </c>
      <c r="W28" s="360">
        <v>4087</v>
      </c>
      <c r="X28" s="364">
        <f t="shared" ref="X28:X53" si="9">W28*1.0221</f>
        <v>4177.3226999999997</v>
      </c>
      <c r="Y28" s="362"/>
      <c r="Z28" s="362"/>
      <c r="AA28" s="362"/>
      <c r="AB28" s="360">
        <f t="shared" si="7"/>
        <v>47940</v>
      </c>
      <c r="AC28" s="360"/>
      <c r="AD28" s="360"/>
      <c r="AE28" s="360"/>
      <c r="AF28" s="360">
        <f t="shared" ref="AF28:AF45" si="10">12*ROUND(N28,0)</f>
        <v>50124</v>
      </c>
    </row>
    <row r="29" spans="1:32" ht="12" customHeight="1">
      <c r="A29" s="660" t="s">
        <v>3</v>
      </c>
      <c r="B29" s="392"/>
      <c r="C29" s="363"/>
      <c r="D29" s="362"/>
      <c r="E29" s="362"/>
      <c r="F29" s="362"/>
      <c r="G29" s="362"/>
      <c r="H29" s="362"/>
      <c r="I29" s="362"/>
      <c r="J29" s="362"/>
      <c r="K29" s="362">
        <v>12</v>
      </c>
      <c r="L29" s="360">
        <v>4091</v>
      </c>
      <c r="M29" s="360">
        <v>4186</v>
      </c>
      <c r="N29" s="360">
        <f t="shared" si="5"/>
        <v>4278.5105999999996</v>
      </c>
      <c r="O29" s="362">
        <v>8</v>
      </c>
      <c r="P29" s="360">
        <v>4091</v>
      </c>
      <c r="Q29" s="360">
        <v>4186</v>
      </c>
      <c r="R29" s="360">
        <f t="shared" si="6"/>
        <v>4278.5105999999996</v>
      </c>
      <c r="S29" s="362">
        <v>2</v>
      </c>
      <c r="T29" s="360">
        <v>4091</v>
      </c>
      <c r="U29" s="360">
        <v>4186</v>
      </c>
      <c r="V29" s="364">
        <f t="shared" si="8"/>
        <v>4278.5105999999996</v>
      </c>
      <c r="W29" s="360">
        <v>4186</v>
      </c>
      <c r="X29" s="364">
        <f t="shared" si="9"/>
        <v>4278.5105999999996</v>
      </c>
      <c r="Y29" s="362"/>
      <c r="Z29" s="362"/>
      <c r="AA29" s="362"/>
      <c r="AB29" s="360">
        <f t="shared" si="7"/>
        <v>49092</v>
      </c>
      <c r="AC29" s="360"/>
      <c r="AD29" s="360"/>
      <c r="AE29" s="360"/>
      <c r="AF29" s="360">
        <f t="shared" si="10"/>
        <v>51348</v>
      </c>
    </row>
    <row r="30" spans="1:32" ht="12" customHeight="1">
      <c r="A30" s="658" t="s">
        <v>45</v>
      </c>
      <c r="B30" s="392">
        <v>4136</v>
      </c>
      <c r="C30" s="363"/>
      <c r="D30" s="362"/>
      <c r="E30" s="362"/>
      <c r="F30" s="362"/>
      <c r="G30" s="362"/>
      <c r="H30" s="362"/>
      <c r="I30" s="362"/>
      <c r="J30" s="362"/>
      <c r="K30" s="362">
        <v>13</v>
      </c>
      <c r="L30" s="360">
        <v>4186</v>
      </c>
      <c r="M30" s="360">
        <v>4283</v>
      </c>
      <c r="N30" s="360">
        <f t="shared" si="5"/>
        <v>4377.6543000000001</v>
      </c>
      <c r="O30" s="362">
        <v>9</v>
      </c>
      <c r="P30" s="360">
        <v>4186</v>
      </c>
      <c r="Q30" s="360">
        <v>4283</v>
      </c>
      <c r="R30" s="360">
        <f t="shared" si="6"/>
        <v>4377.6543000000001</v>
      </c>
      <c r="S30" s="362">
        <v>3</v>
      </c>
      <c r="T30" s="360">
        <v>4186</v>
      </c>
      <c r="U30" s="360">
        <v>4283</v>
      </c>
      <c r="V30" s="364">
        <f t="shared" si="8"/>
        <v>4377.6543000000001</v>
      </c>
      <c r="W30" s="360">
        <v>4283</v>
      </c>
      <c r="X30" s="364">
        <f t="shared" si="9"/>
        <v>4377.6543000000001</v>
      </c>
      <c r="Y30" s="362"/>
      <c r="Z30" s="362"/>
      <c r="AA30" s="362"/>
      <c r="AB30" s="360">
        <f t="shared" si="7"/>
        <v>50232</v>
      </c>
      <c r="AC30" s="360"/>
      <c r="AD30" s="360"/>
      <c r="AE30" s="360"/>
      <c r="AF30" s="360">
        <f t="shared" si="10"/>
        <v>52536</v>
      </c>
    </row>
    <row r="31" spans="1:32" ht="12" customHeight="1">
      <c r="A31" s="660"/>
      <c r="B31" s="392"/>
      <c r="C31" s="363"/>
      <c r="D31" s="362"/>
      <c r="E31" s="362"/>
      <c r="F31" s="362"/>
      <c r="G31" s="362"/>
      <c r="H31" s="362"/>
      <c r="I31" s="362"/>
      <c r="J31" s="362"/>
      <c r="K31" s="362">
        <v>14</v>
      </c>
      <c r="L31" s="360">
        <v>4288</v>
      </c>
      <c r="M31" s="360">
        <v>4387</v>
      </c>
      <c r="N31" s="360">
        <f t="shared" si="5"/>
        <v>4483.9526999999998</v>
      </c>
      <c r="O31" s="362">
        <v>10</v>
      </c>
      <c r="P31" s="360">
        <v>4288</v>
      </c>
      <c r="Q31" s="360">
        <v>4387</v>
      </c>
      <c r="R31" s="360">
        <f t="shared" si="6"/>
        <v>4483.9526999999998</v>
      </c>
      <c r="S31" s="362">
        <v>4</v>
      </c>
      <c r="T31" s="360">
        <v>4288</v>
      </c>
      <c r="U31" s="360">
        <v>4387</v>
      </c>
      <c r="V31" s="364">
        <f t="shared" si="8"/>
        <v>4483.9526999999998</v>
      </c>
      <c r="W31" s="360">
        <v>4387</v>
      </c>
      <c r="X31" s="364">
        <f t="shared" si="9"/>
        <v>4483.9526999999998</v>
      </c>
      <c r="Y31" s="362"/>
      <c r="Z31" s="362"/>
      <c r="AA31" s="362"/>
      <c r="AB31" s="360">
        <f t="shared" si="7"/>
        <v>51456</v>
      </c>
      <c r="AC31" s="360"/>
      <c r="AD31" s="360"/>
      <c r="AE31" s="360"/>
      <c r="AF31" s="360">
        <f t="shared" si="10"/>
        <v>53808</v>
      </c>
    </row>
    <row r="32" spans="1:32" ht="12" customHeight="1">
      <c r="A32" s="658" t="s">
        <v>46</v>
      </c>
      <c r="B32" s="392">
        <v>4337</v>
      </c>
      <c r="C32" s="363"/>
      <c r="D32" s="362"/>
      <c r="E32" s="362"/>
      <c r="F32" s="362"/>
      <c r="G32" s="362"/>
      <c r="H32" s="362"/>
      <c r="I32" s="362"/>
      <c r="J32" s="362"/>
      <c r="K32" s="362">
        <v>15</v>
      </c>
      <c r="L32" s="360">
        <v>4389</v>
      </c>
      <c r="M32" s="360">
        <v>4490</v>
      </c>
      <c r="N32" s="360">
        <f t="shared" si="5"/>
        <v>4589.2290000000003</v>
      </c>
      <c r="O32" s="362">
        <v>11</v>
      </c>
      <c r="P32" s="360">
        <v>4389</v>
      </c>
      <c r="Q32" s="360">
        <v>4490</v>
      </c>
      <c r="R32" s="360">
        <f t="shared" si="6"/>
        <v>4589.2290000000003</v>
      </c>
      <c r="S32" s="362">
        <v>5</v>
      </c>
      <c r="T32" s="360">
        <v>4389</v>
      </c>
      <c r="U32" s="360">
        <v>4490</v>
      </c>
      <c r="V32" s="364">
        <f t="shared" si="8"/>
        <v>4589.2290000000003</v>
      </c>
      <c r="W32" s="360">
        <v>4490</v>
      </c>
      <c r="X32" s="364">
        <f t="shared" si="9"/>
        <v>4589.2290000000003</v>
      </c>
      <c r="Y32" s="362"/>
      <c r="Z32" s="362"/>
      <c r="AA32" s="362"/>
      <c r="AB32" s="360">
        <f t="shared" si="7"/>
        <v>52668</v>
      </c>
      <c r="AC32" s="360"/>
      <c r="AD32" s="360"/>
      <c r="AE32" s="360"/>
      <c r="AF32" s="360">
        <f t="shared" si="10"/>
        <v>55068</v>
      </c>
    </row>
    <row r="33" spans="1:32" ht="12" customHeight="1">
      <c r="A33" s="660"/>
      <c r="B33" s="392"/>
      <c r="C33" s="363"/>
      <c r="D33" s="362"/>
      <c r="E33" s="362"/>
      <c r="F33" s="362"/>
      <c r="G33" s="362"/>
      <c r="H33" s="362"/>
      <c r="I33" s="362"/>
      <c r="J33" s="362"/>
      <c r="K33" s="369">
        <v>16</v>
      </c>
      <c r="L33" s="371">
        <v>4493</v>
      </c>
      <c r="M33" s="371">
        <v>4597</v>
      </c>
      <c r="N33" s="371">
        <f t="shared" si="5"/>
        <v>4698.5937000000004</v>
      </c>
      <c r="O33" s="383">
        <v>12</v>
      </c>
      <c r="P33" s="371">
        <v>4493</v>
      </c>
      <c r="Q33" s="371">
        <v>4597</v>
      </c>
      <c r="R33" s="371">
        <f t="shared" si="6"/>
        <v>4698.5937000000004</v>
      </c>
      <c r="S33" s="362">
        <v>6</v>
      </c>
      <c r="T33" s="392">
        <v>4493</v>
      </c>
      <c r="U33" s="360">
        <v>4597</v>
      </c>
      <c r="V33" s="364">
        <f t="shared" si="8"/>
        <v>4698.5937000000004</v>
      </c>
      <c r="W33" s="360">
        <v>4597</v>
      </c>
      <c r="X33" s="364">
        <f t="shared" si="9"/>
        <v>4698.5937000000004</v>
      </c>
      <c r="Y33" s="362"/>
      <c r="Z33" s="362"/>
      <c r="AA33" s="362"/>
      <c r="AB33" s="360">
        <f t="shared" si="7"/>
        <v>53916</v>
      </c>
      <c r="AC33" s="360"/>
      <c r="AD33" s="360"/>
      <c r="AE33" s="360"/>
      <c r="AF33" s="360">
        <f t="shared" si="10"/>
        <v>56388</v>
      </c>
    </row>
    <row r="34" spans="1:32" ht="12" customHeight="1">
      <c r="A34" s="658" t="s">
        <v>47</v>
      </c>
      <c r="B34" s="392">
        <v>4543</v>
      </c>
      <c r="C34" s="363"/>
      <c r="D34" s="362"/>
      <c r="E34" s="362"/>
      <c r="F34" s="362"/>
      <c r="G34" s="362"/>
      <c r="H34" s="362"/>
      <c r="I34" s="362"/>
      <c r="J34" s="362"/>
      <c r="K34" s="369">
        <v>17</v>
      </c>
      <c r="L34" s="371">
        <v>4598</v>
      </c>
      <c r="M34" s="371">
        <v>4704</v>
      </c>
      <c r="N34" s="371">
        <f t="shared" si="5"/>
        <v>4807.9584000000004</v>
      </c>
      <c r="O34" s="383">
        <v>13</v>
      </c>
      <c r="P34" s="371">
        <v>4598</v>
      </c>
      <c r="Q34" s="371">
        <v>4704</v>
      </c>
      <c r="R34" s="371">
        <f t="shared" si="6"/>
        <v>4807.9584000000004</v>
      </c>
      <c r="S34" s="362">
        <v>7</v>
      </c>
      <c r="T34" s="392">
        <v>4598</v>
      </c>
      <c r="U34" s="360">
        <v>4704</v>
      </c>
      <c r="V34" s="364">
        <f t="shared" si="8"/>
        <v>4807.9584000000004</v>
      </c>
      <c r="W34" s="360">
        <v>4704</v>
      </c>
      <c r="X34" s="364">
        <f t="shared" si="9"/>
        <v>4807.9584000000004</v>
      </c>
      <c r="Y34" s="362"/>
      <c r="Z34" s="362"/>
      <c r="AA34" s="362"/>
      <c r="AB34" s="360">
        <f t="shared" si="7"/>
        <v>55176</v>
      </c>
      <c r="AC34" s="360"/>
      <c r="AD34" s="360"/>
      <c r="AE34" s="360"/>
      <c r="AF34" s="360">
        <f t="shared" si="10"/>
        <v>57696</v>
      </c>
    </row>
    <row r="35" spans="1:32" ht="12" customHeight="1">
      <c r="A35" s="660"/>
      <c r="B35" s="392"/>
      <c r="C35" s="363"/>
      <c r="D35" s="362"/>
      <c r="E35" s="362"/>
      <c r="F35" s="362"/>
      <c r="G35" s="362"/>
      <c r="H35" s="362"/>
      <c r="I35" s="362"/>
      <c r="J35" s="362"/>
      <c r="K35" s="369">
        <v>18</v>
      </c>
      <c r="L35" s="371">
        <v>4709</v>
      </c>
      <c r="M35" s="371">
        <v>4818</v>
      </c>
      <c r="N35" s="371">
        <f t="shared" si="5"/>
        <v>4924.4777999999997</v>
      </c>
      <c r="O35" s="383">
        <v>14</v>
      </c>
      <c r="P35" s="371">
        <v>4709</v>
      </c>
      <c r="Q35" s="371">
        <v>4818</v>
      </c>
      <c r="R35" s="371">
        <f t="shared" si="6"/>
        <v>4924.4777999999997</v>
      </c>
      <c r="S35" s="362">
        <v>8</v>
      </c>
      <c r="T35" s="392">
        <v>4709</v>
      </c>
      <c r="U35" s="360">
        <v>4818</v>
      </c>
      <c r="V35" s="364">
        <f t="shared" si="8"/>
        <v>4924.4777999999997</v>
      </c>
      <c r="W35" s="360">
        <v>4818</v>
      </c>
      <c r="X35" s="364">
        <f t="shared" si="9"/>
        <v>4924.4777999999997</v>
      </c>
      <c r="Y35" s="362"/>
      <c r="Z35" s="362"/>
      <c r="AA35" s="362"/>
      <c r="AB35" s="360">
        <f t="shared" si="7"/>
        <v>56508</v>
      </c>
      <c r="AC35" s="360"/>
      <c r="AD35" s="360"/>
      <c r="AE35" s="360"/>
      <c r="AF35" s="360">
        <f t="shared" si="10"/>
        <v>59088</v>
      </c>
    </row>
    <row r="36" spans="1:32" ht="12" customHeight="1">
      <c r="A36" s="658" t="s">
        <v>48</v>
      </c>
      <c r="B36" s="392">
        <v>4763</v>
      </c>
      <c r="C36" s="363"/>
      <c r="D36" s="362"/>
      <c r="E36" s="362"/>
      <c r="F36" s="362"/>
      <c r="G36" s="362"/>
      <c r="H36" s="362"/>
      <c r="I36" s="362"/>
      <c r="J36" s="362"/>
      <c r="K36" s="369">
        <v>19</v>
      </c>
      <c r="L36" s="371">
        <v>4820</v>
      </c>
      <c r="M36" s="371">
        <v>4931</v>
      </c>
      <c r="N36" s="371">
        <f t="shared" si="5"/>
        <v>5039.9750999999997</v>
      </c>
      <c r="O36" s="383">
        <v>15</v>
      </c>
      <c r="P36" s="371">
        <v>4820</v>
      </c>
      <c r="Q36" s="371">
        <v>4931</v>
      </c>
      <c r="R36" s="371">
        <f t="shared" si="6"/>
        <v>5039.9750999999997</v>
      </c>
      <c r="S36" s="362">
        <v>9</v>
      </c>
      <c r="T36" s="392">
        <v>4820</v>
      </c>
      <c r="U36" s="360">
        <v>4931</v>
      </c>
      <c r="V36" s="364">
        <f t="shared" si="8"/>
        <v>5039.9750999999997</v>
      </c>
      <c r="W36" s="360">
        <v>4931</v>
      </c>
      <c r="X36" s="364">
        <f t="shared" si="9"/>
        <v>5039.9750999999997</v>
      </c>
      <c r="Y36" s="362"/>
      <c r="Z36" s="362"/>
      <c r="AA36" s="362"/>
      <c r="AB36" s="360">
        <f t="shared" si="7"/>
        <v>57840</v>
      </c>
      <c r="AC36" s="360"/>
      <c r="AD36" s="360"/>
      <c r="AE36" s="360"/>
      <c r="AF36" s="360">
        <f t="shared" si="10"/>
        <v>60480</v>
      </c>
    </row>
    <row r="37" spans="1:32" ht="12" customHeight="1">
      <c r="A37" s="660"/>
      <c r="B37" s="392"/>
      <c r="C37" s="363"/>
      <c r="D37" s="362"/>
      <c r="E37" s="362"/>
      <c r="F37" s="362"/>
      <c r="G37" s="362"/>
      <c r="H37" s="362"/>
      <c r="I37" s="362"/>
      <c r="J37" s="362"/>
      <c r="K37" s="369">
        <v>20</v>
      </c>
      <c r="L37" s="371">
        <v>4937</v>
      </c>
      <c r="M37" s="371">
        <v>5051</v>
      </c>
      <c r="N37" s="371">
        <f t="shared" si="5"/>
        <v>5162.6270999999997</v>
      </c>
      <c r="O37" s="383">
        <v>16</v>
      </c>
      <c r="P37" s="371">
        <v>4937</v>
      </c>
      <c r="Q37" s="371">
        <v>5051</v>
      </c>
      <c r="R37" s="371">
        <f t="shared" si="6"/>
        <v>5162.6270999999997</v>
      </c>
      <c r="S37" s="362">
        <v>10</v>
      </c>
      <c r="T37" s="392">
        <v>4937</v>
      </c>
      <c r="U37" s="360">
        <v>5051</v>
      </c>
      <c r="V37" s="364">
        <f t="shared" si="8"/>
        <v>5162.6270999999997</v>
      </c>
      <c r="W37" s="360">
        <v>5051</v>
      </c>
      <c r="X37" s="364">
        <f t="shared" si="9"/>
        <v>5162.6270999999997</v>
      </c>
      <c r="Y37" s="362"/>
      <c r="Z37" s="362"/>
      <c r="AA37" s="362"/>
      <c r="AB37" s="360">
        <f t="shared" si="7"/>
        <v>59244</v>
      </c>
      <c r="AC37" s="360"/>
      <c r="AD37" s="360"/>
      <c r="AE37" s="360"/>
      <c r="AF37" s="360">
        <f t="shared" si="10"/>
        <v>61956</v>
      </c>
    </row>
    <row r="38" spans="1:32" ht="12" customHeight="1">
      <c r="A38" s="658" t="s">
        <v>49</v>
      </c>
      <c r="B38" s="392">
        <v>4993</v>
      </c>
      <c r="C38" s="363"/>
      <c r="D38" s="362"/>
      <c r="E38" s="362"/>
      <c r="F38" s="362"/>
      <c r="G38" s="362"/>
      <c r="H38" s="362"/>
      <c r="I38" s="362"/>
      <c r="J38" s="362"/>
      <c r="K38" s="369">
        <v>21</v>
      </c>
      <c r="L38" s="371">
        <v>5053</v>
      </c>
      <c r="M38" s="371">
        <v>5170</v>
      </c>
      <c r="N38" s="371">
        <f t="shared" si="5"/>
        <v>5284.2569999999996</v>
      </c>
      <c r="O38" s="383">
        <v>17</v>
      </c>
      <c r="P38" s="371">
        <v>5053</v>
      </c>
      <c r="Q38" s="371">
        <v>5170</v>
      </c>
      <c r="R38" s="371">
        <f t="shared" si="6"/>
        <v>5284.2569999999996</v>
      </c>
      <c r="S38" s="362">
        <v>11</v>
      </c>
      <c r="T38" s="392">
        <v>5053</v>
      </c>
      <c r="U38" s="360">
        <v>5170</v>
      </c>
      <c r="V38" s="364">
        <f t="shared" si="8"/>
        <v>5284.2569999999996</v>
      </c>
      <c r="W38" s="360">
        <v>5170</v>
      </c>
      <c r="X38" s="364">
        <f t="shared" si="9"/>
        <v>5284.2569999999996</v>
      </c>
      <c r="Y38" s="362">
        <v>1</v>
      </c>
      <c r="Z38" s="392">
        <v>5053</v>
      </c>
      <c r="AA38" s="664">
        <v>5170</v>
      </c>
      <c r="AB38" s="360">
        <f t="shared" si="7"/>
        <v>60636</v>
      </c>
      <c r="AC38" s="360">
        <f t="shared" ref="AC38:AC51" si="11">AA38*1.0221</f>
        <v>5284.2569999999996</v>
      </c>
      <c r="AD38" s="392">
        <v>5170</v>
      </c>
      <c r="AE38" s="664">
        <f t="shared" ref="AE38:AE55" si="12">AD38*1.0221</f>
        <v>5284.2569999999996</v>
      </c>
      <c r="AF38" s="360">
        <f t="shared" si="10"/>
        <v>63408</v>
      </c>
    </row>
    <row r="39" spans="1:32" ht="12" customHeight="1">
      <c r="A39" s="660"/>
      <c r="B39" s="392"/>
      <c r="C39" s="363"/>
      <c r="D39" s="362"/>
      <c r="E39" s="362"/>
      <c r="F39" s="362"/>
      <c r="G39" s="362"/>
      <c r="H39" s="362"/>
      <c r="I39" s="362"/>
      <c r="J39" s="362"/>
      <c r="K39" s="369">
        <v>22</v>
      </c>
      <c r="L39" s="371">
        <v>5174</v>
      </c>
      <c r="M39" s="371">
        <v>5294</v>
      </c>
      <c r="N39" s="371">
        <f t="shared" si="5"/>
        <v>5410.9974000000002</v>
      </c>
      <c r="O39" s="383">
        <v>18</v>
      </c>
      <c r="P39" s="371">
        <v>5174</v>
      </c>
      <c r="Q39" s="371">
        <v>5294</v>
      </c>
      <c r="R39" s="371">
        <f t="shared" si="6"/>
        <v>5410.9974000000002</v>
      </c>
      <c r="S39" s="362">
        <v>12</v>
      </c>
      <c r="T39" s="392">
        <v>5174</v>
      </c>
      <c r="U39" s="360">
        <v>5294</v>
      </c>
      <c r="V39" s="364">
        <f t="shared" si="8"/>
        <v>5410.9974000000002</v>
      </c>
      <c r="W39" s="360">
        <v>5294</v>
      </c>
      <c r="X39" s="364">
        <f t="shared" si="9"/>
        <v>5410.9974000000002</v>
      </c>
      <c r="Y39" s="362">
        <v>2</v>
      </c>
      <c r="Z39" s="392">
        <v>5174</v>
      </c>
      <c r="AA39" s="664">
        <v>5294</v>
      </c>
      <c r="AB39" s="360">
        <f t="shared" si="7"/>
        <v>62088</v>
      </c>
      <c r="AC39" s="360">
        <f t="shared" si="11"/>
        <v>5410.9974000000002</v>
      </c>
      <c r="AD39" s="392">
        <v>5294</v>
      </c>
      <c r="AE39" s="664">
        <f t="shared" si="12"/>
        <v>5410.9974000000002</v>
      </c>
      <c r="AF39" s="360">
        <f t="shared" si="10"/>
        <v>64932</v>
      </c>
    </row>
    <row r="40" spans="1:32" ht="12" customHeight="1">
      <c r="A40" s="658" t="s">
        <v>50</v>
      </c>
      <c r="B40" s="392">
        <v>5232</v>
      </c>
      <c r="C40" s="363"/>
      <c r="D40" s="362"/>
      <c r="E40" s="362"/>
      <c r="F40" s="362"/>
      <c r="G40" s="362"/>
      <c r="H40" s="362"/>
      <c r="I40" s="362"/>
      <c r="J40" s="362"/>
      <c r="K40" s="369">
        <v>23</v>
      </c>
      <c r="L40" s="371">
        <v>5295</v>
      </c>
      <c r="M40" s="371">
        <v>5417</v>
      </c>
      <c r="N40" s="371">
        <f t="shared" si="5"/>
        <v>5536.7156999999997</v>
      </c>
      <c r="O40" s="383">
        <v>19</v>
      </c>
      <c r="P40" s="371">
        <v>5295</v>
      </c>
      <c r="Q40" s="371">
        <v>5417</v>
      </c>
      <c r="R40" s="371">
        <f t="shared" si="6"/>
        <v>5536.7156999999997</v>
      </c>
      <c r="S40" s="362">
        <v>13</v>
      </c>
      <c r="T40" s="392">
        <v>5295</v>
      </c>
      <c r="U40" s="360">
        <v>5417</v>
      </c>
      <c r="V40" s="364">
        <f t="shared" si="8"/>
        <v>5536.7156999999997</v>
      </c>
      <c r="W40" s="360">
        <v>5417</v>
      </c>
      <c r="X40" s="364">
        <f t="shared" si="9"/>
        <v>5536.7156999999997</v>
      </c>
      <c r="Y40" s="362">
        <v>3</v>
      </c>
      <c r="Z40" s="392">
        <v>5295</v>
      </c>
      <c r="AA40" s="664">
        <v>5417</v>
      </c>
      <c r="AB40" s="360">
        <f t="shared" si="7"/>
        <v>63540</v>
      </c>
      <c r="AC40" s="360">
        <f t="shared" si="11"/>
        <v>5536.7156999999997</v>
      </c>
      <c r="AD40" s="392">
        <v>5417</v>
      </c>
      <c r="AE40" s="664">
        <f t="shared" si="12"/>
        <v>5536.7156999999997</v>
      </c>
      <c r="AF40" s="360">
        <f t="shared" si="10"/>
        <v>66444</v>
      </c>
    </row>
    <row r="41" spans="1:32" ht="12" customHeight="1">
      <c r="A41" s="660"/>
      <c r="B41" s="392"/>
      <c r="C41" s="363"/>
      <c r="D41" s="362"/>
      <c r="E41" s="362"/>
      <c r="F41" s="362"/>
      <c r="G41" s="362"/>
      <c r="H41" s="362"/>
      <c r="I41" s="362"/>
      <c r="J41" s="362"/>
      <c r="K41" s="369">
        <v>24</v>
      </c>
      <c r="L41" s="371">
        <v>5425</v>
      </c>
      <c r="M41" s="371">
        <v>5550</v>
      </c>
      <c r="N41" s="371">
        <f t="shared" si="5"/>
        <v>5672.6549999999997</v>
      </c>
      <c r="O41" s="383">
        <v>20</v>
      </c>
      <c r="P41" s="371">
        <v>5425</v>
      </c>
      <c r="Q41" s="371">
        <v>5550</v>
      </c>
      <c r="R41" s="371">
        <f t="shared" si="6"/>
        <v>5672.6549999999997</v>
      </c>
      <c r="S41" s="362">
        <v>14</v>
      </c>
      <c r="T41" s="392">
        <v>5425</v>
      </c>
      <c r="U41" s="360">
        <v>5550</v>
      </c>
      <c r="V41" s="364">
        <f t="shared" si="8"/>
        <v>5672.6549999999997</v>
      </c>
      <c r="W41" s="360">
        <v>5550</v>
      </c>
      <c r="X41" s="364">
        <f t="shared" si="9"/>
        <v>5672.6549999999997</v>
      </c>
      <c r="Y41" s="362">
        <v>4</v>
      </c>
      <c r="Z41" s="392">
        <v>5425</v>
      </c>
      <c r="AA41" s="664">
        <v>5550</v>
      </c>
      <c r="AB41" s="360">
        <f t="shared" si="7"/>
        <v>65100</v>
      </c>
      <c r="AC41" s="360">
        <f t="shared" si="11"/>
        <v>5672.6549999999997</v>
      </c>
      <c r="AD41" s="392">
        <v>5550</v>
      </c>
      <c r="AE41" s="664">
        <f t="shared" si="12"/>
        <v>5672.6549999999997</v>
      </c>
      <c r="AF41" s="360">
        <f t="shared" si="10"/>
        <v>68076</v>
      </c>
    </row>
    <row r="42" spans="1:32" ht="12" customHeight="1">
      <c r="A42" s="658" t="s">
        <v>51</v>
      </c>
      <c r="B42" s="392">
        <v>5489</v>
      </c>
      <c r="C42" s="363"/>
      <c r="D42" s="362"/>
      <c r="E42" s="362"/>
      <c r="F42" s="362"/>
      <c r="G42" s="362"/>
      <c r="H42" s="362"/>
      <c r="I42" s="362"/>
      <c r="J42" s="362"/>
      <c r="K42" s="369">
        <v>25</v>
      </c>
      <c r="L42" s="371">
        <v>5555</v>
      </c>
      <c r="M42" s="371">
        <v>5683</v>
      </c>
      <c r="N42" s="371">
        <f t="shared" si="5"/>
        <v>5808.5942999999997</v>
      </c>
      <c r="O42" s="383">
        <v>21</v>
      </c>
      <c r="P42" s="371">
        <v>5555</v>
      </c>
      <c r="Q42" s="371">
        <v>5683</v>
      </c>
      <c r="R42" s="371">
        <f t="shared" si="6"/>
        <v>5808.5942999999997</v>
      </c>
      <c r="S42" s="362">
        <v>15</v>
      </c>
      <c r="T42" s="392">
        <v>5555</v>
      </c>
      <c r="U42" s="360">
        <v>5683</v>
      </c>
      <c r="V42" s="364">
        <f t="shared" si="8"/>
        <v>5808.5942999999997</v>
      </c>
      <c r="W42" s="360">
        <v>5683</v>
      </c>
      <c r="X42" s="364">
        <f t="shared" si="9"/>
        <v>5808.5942999999997</v>
      </c>
      <c r="Y42" s="362">
        <v>5</v>
      </c>
      <c r="Z42" s="392">
        <v>5555</v>
      </c>
      <c r="AA42" s="664">
        <v>5683</v>
      </c>
      <c r="AB42" s="360">
        <f t="shared" si="7"/>
        <v>66660</v>
      </c>
      <c r="AC42" s="360">
        <f t="shared" si="11"/>
        <v>5808.5942999999997</v>
      </c>
      <c r="AD42" s="392">
        <v>5683</v>
      </c>
      <c r="AE42" s="664">
        <f t="shared" si="12"/>
        <v>5808.5942999999997</v>
      </c>
      <c r="AF42" s="360">
        <f t="shared" si="10"/>
        <v>69708</v>
      </c>
    </row>
    <row r="43" spans="1:32" ht="12" customHeight="1">
      <c r="A43" s="660"/>
      <c r="B43" s="392"/>
      <c r="C43" s="363"/>
      <c r="D43" s="362"/>
      <c r="E43" s="362"/>
      <c r="F43" s="362"/>
      <c r="G43" s="362"/>
      <c r="H43" s="362"/>
      <c r="I43" s="362"/>
      <c r="J43" s="362"/>
      <c r="K43" s="369">
        <v>26</v>
      </c>
      <c r="L43" s="371">
        <v>5688</v>
      </c>
      <c r="M43" s="371">
        <v>5819</v>
      </c>
      <c r="N43" s="371">
        <f t="shared" si="5"/>
        <v>5947.5999000000002</v>
      </c>
      <c r="O43" s="383">
        <v>22</v>
      </c>
      <c r="P43" s="371">
        <v>5688</v>
      </c>
      <c r="Q43" s="371">
        <v>5819</v>
      </c>
      <c r="R43" s="371">
        <f t="shared" si="6"/>
        <v>5947.5999000000002</v>
      </c>
      <c r="S43" s="369">
        <v>16</v>
      </c>
      <c r="T43" s="371">
        <v>5688</v>
      </c>
      <c r="U43" s="371">
        <v>5819</v>
      </c>
      <c r="V43" s="665">
        <f t="shared" si="8"/>
        <v>5947.5999000000002</v>
      </c>
      <c r="W43" s="371">
        <v>5819</v>
      </c>
      <c r="X43" s="665">
        <f t="shared" si="9"/>
        <v>5947.5999000000002</v>
      </c>
      <c r="Y43" s="362">
        <v>6</v>
      </c>
      <c r="Z43" s="360">
        <v>5688</v>
      </c>
      <c r="AA43" s="664">
        <v>5819</v>
      </c>
      <c r="AB43" s="360">
        <f t="shared" si="7"/>
        <v>68256</v>
      </c>
      <c r="AC43" s="360">
        <f t="shared" si="11"/>
        <v>5947.5999000000002</v>
      </c>
      <c r="AD43" s="392">
        <v>5819</v>
      </c>
      <c r="AE43" s="664">
        <f t="shared" si="12"/>
        <v>5947.5999000000002</v>
      </c>
      <c r="AF43" s="360">
        <f t="shared" si="10"/>
        <v>71376</v>
      </c>
    </row>
    <row r="44" spans="1:32" ht="12" customHeight="1">
      <c r="A44" s="658" t="s">
        <v>52</v>
      </c>
      <c r="B44" s="392">
        <v>5753</v>
      </c>
      <c r="C44" s="363"/>
      <c r="D44" s="362"/>
      <c r="E44" s="362"/>
      <c r="F44" s="362"/>
      <c r="G44" s="362"/>
      <c r="H44" s="362"/>
      <c r="I44" s="362"/>
      <c r="J44" s="362"/>
      <c r="K44" s="369">
        <v>27</v>
      </c>
      <c r="L44" s="371">
        <v>5822</v>
      </c>
      <c r="M44" s="371">
        <v>5956</v>
      </c>
      <c r="N44" s="371">
        <f t="shared" si="5"/>
        <v>6087.6275999999998</v>
      </c>
      <c r="O44" s="383">
        <v>23</v>
      </c>
      <c r="P44" s="371">
        <v>5822</v>
      </c>
      <c r="Q44" s="371">
        <v>5956</v>
      </c>
      <c r="R44" s="371">
        <f t="shared" si="6"/>
        <v>6087.6275999999998</v>
      </c>
      <c r="S44" s="369">
        <v>17</v>
      </c>
      <c r="T44" s="371">
        <v>5822</v>
      </c>
      <c r="U44" s="371">
        <v>5956</v>
      </c>
      <c r="V44" s="665">
        <f t="shared" si="8"/>
        <v>6087.6275999999998</v>
      </c>
      <c r="W44" s="371">
        <v>5956</v>
      </c>
      <c r="X44" s="665">
        <f t="shared" si="9"/>
        <v>6087.6275999999998</v>
      </c>
      <c r="Y44" s="362">
        <v>7</v>
      </c>
      <c r="Z44" s="360">
        <v>5822</v>
      </c>
      <c r="AA44" s="664">
        <v>5956</v>
      </c>
      <c r="AB44" s="360">
        <f t="shared" si="7"/>
        <v>69864</v>
      </c>
      <c r="AC44" s="360">
        <f t="shared" si="11"/>
        <v>6087.6275999999998</v>
      </c>
      <c r="AD44" s="392">
        <v>5956</v>
      </c>
      <c r="AE44" s="664">
        <f t="shared" si="12"/>
        <v>6087.6275999999998</v>
      </c>
      <c r="AF44" s="360">
        <f t="shared" si="10"/>
        <v>73056</v>
      </c>
    </row>
    <row r="45" spans="1:32" ht="12" customHeight="1">
      <c r="A45" s="660"/>
      <c r="B45" s="392"/>
      <c r="C45" s="903" t="s">
        <v>73</v>
      </c>
      <c r="D45" s="362"/>
      <c r="E45" s="362"/>
      <c r="F45" s="666"/>
      <c r="G45" s="387"/>
      <c r="H45" s="387"/>
      <c r="I45" s="387"/>
      <c r="J45" s="387"/>
      <c r="K45" s="667">
        <v>28</v>
      </c>
      <c r="L45" s="390">
        <v>5964</v>
      </c>
      <c r="M45" s="390">
        <v>6102</v>
      </c>
      <c r="N45" s="390">
        <f t="shared" si="5"/>
        <v>6236.8541999999998</v>
      </c>
      <c r="O45" s="383">
        <v>24</v>
      </c>
      <c r="P45" s="371">
        <v>5964</v>
      </c>
      <c r="Q45" s="371">
        <v>6102</v>
      </c>
      <c r="R45" s="371">
        <f t="shared" si="6"/>
        <v>6236.8541999999998</v>
      </c>
      <c r="S45" s="369">
        <v>18</v>
      </c>
      <c r="T45" s="371">
        <v>5964</v>
      </c>
      <c r="U45" s="371">
        <v>6102</v>
      </c>
      <c r="V45" s="665">
        <f t="shared" si="8"/>
        <v>6236.8541999999998</v>
      </c>
      <c r="W45" s="371">
        <v>6102</v>
      </c>
      <c r="X45" s="665">
        <f t="shared" si="9"/>
        <v>6236.8541999999998</v>
      </c>
      <c r="Y45" s="362">
        <v>8</v>
      </c>
      <c r="Z45" s="360">
        <v>5964</v>
      </c>
      <c r="AA45" s="664">
        <v>6102</v>
      </c>
      <c r="AB45" s="360">
        <f t="shared" si="7"/>
        <v>71568</v>
      </c>
      <c r="AC45" s="360">
        <f t="shared" si="11"/>
        <v>6236.8541999999998</v>
      </c>
      <c r="AD45" s="392">
        <v>6102</v>
      </c>
      <c r="AE45" s="664">
        <f t="shared" si="12"/>
        <v>6236.8541999999998</v>
      </c>
      <c r="AF45" s="360">
        <f t="shared" si="10"/>
        <v>74844</v>
      </c>
    </row>
    <row r="46" spans="1:32" ht="12" customHeight="1">
      <c r="A46" s="658" t="s">
        <v>53</v>
      </c>
      <c r="B46" s="392">
        <v>6032</v>
      </c>
      <c r="C46" s="363"/>
      <c r="D46" s="362"/>
      <c r="E46" s="362"/>
      <c r="F46" s="362"/>
      <c r="G46" s="362"/>
      <c r="H46" s="362"/>
      <c r="I46" s="362"/>
      <c r="J46" s="362"/>
      <c r="K46" s="383">
        <v>29</v>
      </c>
      <c r="L46" s="383"/>
      <c r="M46" s="383"/>
      <c r="N46" s="371">
        <v>6383</v>
      </c>
      <c r="O46" s="383">
        <v>25</v>
      </c>
      <c r="P46" s="383"/>
      <c r="Q46" s="371">
        <v>6245</v>
      </c>
      <c r="R46" s="371">
        <f t="shared" si="6"/>
        <v>6383.0145000000002</v>
      </c>
      <c r="S46" s="369">
        <v>19</v>
      </c>
      <c r="T46" s="668">
        <v>6104</v>
      </c>
      <c r="U46" s="371">
        <v>6245</v>
      </c>
      <c r="V46" s="665">
        <f t="shared" si="8"/>
        <v>6383.0145000000002</v>
      </c>
      <c r="W46" s="371">
        <v>6245</v>
      </c>
      <c r="X46" s="665">
        <f t="shared" si="9"/>
        <v>6383.0145000000002</v>
      </c>
      <c r="Y46" s="362">
        <v>9</v>
      </c>
      <c r="Z46" s="360">
        <v>6104</v>
      </c>
      <c r="AA46" s="664">
        <v>6245</v>
      </c>
      <c r="AB46" s="360">
        <f>12*T46</f>
        <v>73248</v>
      </c>
      <c r="AC46" s="360">
        <f t="shared" si="11"/>
        <v>6383.0145000000002</v>
      </c>
      <c r="AD46" s="392">
        <v>6245</v>
      </c>
      <c r="AE46" s="664">
        <f t="shared" si="12"/>
        <v>6383.0145000000002</v>
      </c>
      <c r="AF46" s="360">
        <f t="shared" ref="AF46:AF55" si="13">12*ROUND(AE46,0)</f>
        <v>76596</v>
      </c>
    </row>
    <row r="47" spans="1:32" ht="12" customHeight="1">
      <c r="A47" s="660"/>
      <c r="B47" s="392"/>
      <c r="C47" s="363"/>
      <c r="D47" s="362"/>
      <c r="E47" s="362"/>
      <c r="F47" s="362"/>
      <c r="G47" s="362"/>
      <c r="H47" s="362"/>
      <c r="I47" s="362"/>
      <c r="J47" s="362"/>
      <c r="K47" s="383">
        <v>30</v>
      </c>
      <c r="L47" s="383"/>
      <c r="M47" s="383"/>
      <c r="N47" s="371">
        <v>6534</v>
      </c>
      <c r="O47" s="383">
        <v>26</v>
      </c>
      <c r="P47" s="383"/>
      <c r="Q47" s="371">
        <v>6393</v>
      </c>
      <c r="R47" s="371">
        <f t="shared" si="6"/>
        <v>6534.2853000000005</v>
      </c>
      <c r="S47" s="369">
        <v>20</v>
      </c>
      <c r="T47" s="668">
        <v>6249</v>
      </c>
      <c r="U47" s="371">
        <v>6393</v>
      </c>
      <c r="V47" s="665">
        <f t="shared" si="8"/>
        <v>6534.2853000000005</v>
      </c>
      <c r="W47" s="371">
        <v>6393</v>
      </c>
      <c r="X47" s="665">
        <f t="shared" si="9"/>
        <v>6534.2853000000005</v>
      </c>
      <c r="Y47" s="369">
        <v>10</v>
      </c>
      <c r="Z47" s="668">
        <v>6249</v>
      </c>
      <c r="AA47" s="665">
        <v>6393</v>
      </c>
      <c r="AB47" s="371">
        <f>12*T47</f>
        <v>74988</v>
      </c>
      <c r="AC47" s="371">
        <f t="shared" si="11"/>
        <v>6534.2853000000005</v>
      </c>
      <c r="AD47" s="371">
        <v>6393</v>
      </c>
      <c r="AE47" s="665">
        <f t="shared" si="12"/>
        <v>6534.2853000000005</v>
      </c>
      <c r="AF47" s="360">
        <f t="shared" si="13"/>
        <v>78408</v>
      </c>
    </row>
    <row r="48" spans="1:32" ht="12" customHeight="1">
      <c r="A48" s="660"/>
      <c r="B48" s="392"/>
      <c r="C48" s="363"/>
      <c r="D48" s="362"/>
      <c r="E48" s="362"/>
      <c r="F48" s="362"/>
      <c r="G48" s="362"/>
      <c r="H48" s="362"/>
      <c r="I48" s="362"/>
      <c r="J48" s="362"/>
      <c r="K48" s="383">
        <v>31</v>
      </c>
      <c r="L48" s="383"/>
      <c r="M48" s="383"/>
      <c r="N48" s="371">
        <v>6690</v>
      </c>
      <c r="O48" s="383">
        <v>27</v>
      </c>
      <c r="P48" s="383"/>
      <c r="Q48" s="371">
        <v>6545</v>
      </c>
      <c r="R48" s="371">
        <f t="shared" si="6"/>
        <v>6689.6445000000003</v>
      </c>
      <c r="S48" s="369">
        <v>21</v>
      </c>
      <c r="T48" s="668">
        <v>6397</v>
      </c>
      <c r="U48" s="371">
        <v>6545</v>
      </c>
      <c r="V48" s="665">
        <f t="shared" si="8"/>
        <v>6689.6445000000003</v>
      </c>
      <c r="W48" s="371">
        <v>6545</v>
      </c>
      <c r="X48" s="665">
        <f t="shared" si="9"/>
        <v>6689.6445000000003</v>
      </c>
      <c r="Y48" s="369">
        <v>11</v>
      </c>
      <c r="Z48" s="668">
        <v>6397</v>
      </c>
      <c r="AA48" s="665">
        <v>6545</v>
      </c>
      <c r="AB48" s="371">
        <f>12*T48</f>
        <v>76764</v>
      </c>
      <c r="AC48" s="371">
        <f t="shared" si="11"/>
        <v>6689.6445000000003</v>
      </c>
      <c r="AD48" s="371">
        <v>6545</v>
      </c>
      <c r="AE48" s="665">
        <f t="shared" si="12"/>
        <v>6689.6445000000003</v>
      </c>
      <c r="AF48" s="360">
        <f t="shared" si="13"/>
        <v>80280</v>
      </c>
    </row>
    <row r="49" spans="1:32" ht="12" customHeight="1">
      <c r="A49" s="660"/>
      <c r="B49" s="392"/>
      <c r="C49" s="363"/>
      <c r="D49" s="362"/>
      <c r="E49" s="362"/>
      <c r="F49" s="362"/>
      <c r="G49" s="362"/>
      <c r="H49" s="362"/>
      <c r="I49" s="362"/>
      <c r="J49" s="362"/>
      <c r="K49" s="383">
        <v>32</v>
      </c>
      <c r="L49" s="383"/>
      <c r="M49" s="383"/>
      <c r="N49" s="371">
        <v>6848</v>
      </c>
      <c r="O49" s="383">
        <v>28</v>
      </c>
      <c r="P49" s="383"/>
      <c r="Q49" s="371">
        <v>6700</v>
      </c>
      <c r="R49" s="371">
        <f t="shared" si="6"/>
        <v>6848.07</v>
      </c>
      <c r="S49" s="369">
        <v>22</v>
      </c>
      <c r="T49" s="668">
        <v>6549</v>
      </c>
      <c r="U49" s="371">
        <v>6700</v>
      </c>
      <c r="V49" s="665">
        <f t="shared" si="8"/>
        <v>6848.07</v>
      </c>
      <c r="W49" s="371">
        <v>6700</v>
      </c>
      <c r="X49" s="665">
        <f t="shared" si="9"/>
        <v>6848.07</v>
      </c>
      <c r="Y49" s="369">
        <v>12</v>
      </c>
      <c r="Z49" s="668">
        <v>6549</v>
      </c>
      <c r="AA49" s="665">
        <v>6700</v>
      </c>
      <c r="AB49" s="371">
        <f>12*T49</f>
        <v>78588</v>
      </c>
      <c r="AC49" s="371">
        <f t="shared" si="11"/>
        <v>6848.07</v>
      </c>
      <c r="AD49" s="371">
        <v>6700</v>
      </c>
      <c r="AE49" s="665">
        <f t="shared" si="12"/>
        <v>6848.07</v>
      </c>
      <c r="AF49" s="360">
        <f t="shared" si="13"/>
        <v>82176</v>
      </c>
    </row>
    <row r="50" spans="1:32" ht="12" customHeight="1">
      <c r="A50" s="660"/>
      <c r="B50" s="392"/>
      <c r="C50" s="363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83">
        <v>23</v>
      </c>
      <c r="T50" s="669"/>
      <c r="U50" s="392" t="s">
        <v>3</v>
      </c>
      <c r="V50" s="392"/>
      <c r="W50" s="371">
        <v>6858</v>
      </c>
      <c r="X50" s="665">
        <f t="shared" si="9"/>
        <v>7009.5618000000004</v>
      </c>
      <c r="Y50" s="369">
        <v>13</v>
      </c>
      <c r="Z50" s="668">
        <v>6703</v>
      </c>
      <c r="AA50" s="665">
        <v>6858</v>
      </c>
      <c r="AB50" s="371">
        <f>12*Z50</f>
        <v>80436</v>
      </c>
      <c r="AC50" s="371">
        <f t="shared" si="11"/>
        <v>7009.5618000000004</v>
      </c>
      <c r="AD50" s="371">
        <v>6858</v>
      </c>
      <c r="AE50" s="665">
        <f t="shared" si="12"/>
        <v>7009.5618000000004</v>
      </c>
      <c r="AF50" s="360">
        <f t="shared" si="13"/>
        <v>84120</v>
      </c>
    </row>
    <row r="51" spans="1:32" ht="12" customHeight="1">
      <c r="A51" s="660"/>
      <c r="B51" s="392"/>
      <c r="C51" s="363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83">
        <v>24</v>
      </c>
      <c r="T51" s="669"/>
      <c r="U51" s="392" t="s">
        <v>3</v>
      </c>
      <c r="V51" s="392"/>
      <c r="W51" s="371">
        <v>7021</v>
      </c>
      <c r="X51" s="665">
        <f t="shared" si="9"/>
        <v>7176.1641</v>
      </c>
      <c r="Y51" s="369">
        <v>14</v>
      </c>
      <c r="Z51" s="668">
        <v>6862</v>
      </c>
      <c r="AA51" s="665">
        <v>7021</v>
      </c>
      <c r="AB51" s="371">
        <f>12*Z51</f>
        <v>82344</v>
      </c>
      <c r="AC51" s="371">
        <f t="shared" si="11"/>
        <v>7176.1641</v>
      </c>
      <c r="AD51" s="371">
        <v>7021</v>
      </c>
      <c r="AE51" s="665">
        <f t="shared" si="12"/>
        <v>7176.1641</v>
      </c>
      <c r="AF51" s="360">
        <f t="shared" si="13"/>
        <v>86112</v>
      </c>
    </row>
    <row r="52" spans="1:32" ht="12" customHeight="1">
      <c r="A52" s="384"/>
      <c r="B52" s="670"/>
      <c r="C52" s="363"/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83">
        <v>25</v>
      </c>
      <c r="T52" s="669"/>
      <c r="U52" s="392" t="s">
        <v>3</v>
      </c>
      <c r="V52" s="392"/>
      <c r="W52" s="371">
        <v>7187</v>
      </c>
      <c r="X52" s="665">
        <f t="shared" si="9"/>
        <v>7345.8326999999999</v>
      </c>
      <c r="Y52" s="383">
        <v>15</v>
      </c>
      <c r="Z52" s="393"/>
      <c r="AA52" s="664" t="s">
        <v>3</v>
      </c>
      <c r="AB52" s="360"/>
      <c r="AC52" s="360"/>
      <c r="AD52" s="371">
        <v>7187</v>
      </c>
      <c r="AE52" s="665">
        <f t="shared" si="12"/>
        <v>7345.8326999999999</v>
      </c>
      <c r="AF52" s="360">
        <f t="shared" si="13"/>
        <v>88152</v>
      </c>
    </row>
    <row r="53" spans="1:32" ht="12" customHeight="1">
      <c r="A53" s="384"/>
      <c r="B53" s="670"/>
      <c r="C53" s="363"/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83">
        <v>26</v>
      </c>
      <c r="T53" s="669"/>
      <c r="U53" s="392" t="s">
        <v>3</v>
      </c>
      <c r="V53" s="392"/>
      <c r="W53" s="371">
        <v>7358</v>
      </c>
      <c r="X53" s="665">
        <f t="shared" si="9"/>
        <v>7520.6117999999997</v>
      </c>
      <c r="Y53" s="383">
        <v>16</v>
      </c>
      <c r="Z53" s="393"/>
      <c r="AA53" s="664" t="s">
        <v>3</v>
      </c>
      <c r="AB53" s="360"/>
      <c r="AC53" s="360"/>
      <c r="AD53" s="371">
        <v>7358</v>
      </c>
      <c r="AE53" s="665">
        <f t="shared" si="12"/>
        <v>7520.6117999999997</v>
      </c>
      <c r="AF53" s="360">
        <f t="shared" si="13"/>
        <v>90252</v>
      </c>
    </row>
    <row r="54" spans="1:32" ht="12" customHeight="1" thickBot="1">
      <c r="A54" s="384"/>
      <c r="B54" s="670"/>
      <c r="C54" s="363"/>
      <c r="D54" s="361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83">
        <v>17</v>
      </c>
      <c r="Z54" s="393"/>
      <c r="AA54" s="664" t="s">
        <v>3</v>
      </c>
      <c r="AB54" s="360"/>
      <c r="AC54" s="360"/>
      <c r="AD54" s="371">
        <v>7533</v>
      </c>
      <c r="AE54" s="665">
        <f t="shared" si="12"/>
        <v>7699.4793</v>
      </c>
      <c r="AF54" s="360">
        <f t="shared" si="13"/>
        <v>92388</v>
      </c>
    </row>
    <row r="55" spans="1:32" ht="12" customHeight="1" thickBot="1">
      <c r="A55" s="384"/>
      <c r="B55" s="670"/>
      <c r="C55" s="732"/>
      <c r="D55" s="386"/>
      <c r="E55" s="387"/>
      <c r="F55" s="671" t="s">
        <v>68</v>
      </c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3">
        <v>18</v>
      </c>
      <c r="Z55" s="393"/>
      <c r="AA55" s="664" t="s">
        <v>3</v>
      </c>
      <c r="AB55" s="360"/>
      <c r="AC55" s="360"/>
      <c r="AD55" s="371">
        <v>7712</v>
      </c>
      <c r="AE55" s="665">
        <f t="shared" si="12"/>
        <v>7882.4351999999999</v>
      </c>
      <c r="AF55" s="360">
        <f t="shared" si="13"/>
        <v>94584</v>
      </c>
    </row>
    <row r="56" spans="1:32" s="677" customFormat="1" ht="12" customHeight="1">
      <c r="A56" s="672"/>
      <c r="B56" s="673" t="s">
        <v>69</v>
      </c>
      <c r="C56" s="672" t="s">
        <v>74</v>
      </c>
      <c r="D56" s="674"/>
      <c r="E56" s="675" t="s">
        <v>72</v>
      </c>
      <c r="F56" s="675"/>
      <c r="G56" s="675"/>
      <c r="H56" s="675"/>
      <c r="I56" s="675"/>
      <c r="J56" s="675"/>
      <c r="K56" s="675"/>
      <c r="L56" s="675"/>
      <c r="M56" s="675"/>
      <c r="N56" s="675"/>
      <c r="O56" s="675"/>
      <c r="P56" s="675"/>
      <c r="Q56" s="675"/>
      <c r="R56" s="675"/>
      <c r="S56" s="675"/>
      <c r="T56" s="675"/>
      <c r="U56" s="675"/>
      <c r="V56" s="675"/>
      <c r="W56" s="675"/>
      <c r="X56" s="675"/>
      <c r="Y56" s="675"/>
      <c r="Z56" s="675"/>
      <c r="AA56" s="675"/>
      <c r="AB56" s="675"/>
      <c r="AC56" s="675"/>
      <c r="AD56" s="676"/>
      <c r="AE56" s="676"/>
      <c r="AF56" s="675"/>
    </row>
  </sheetData>
  <phoneticPr fontId="3" type="noConversion"/>
  <printOptions horizontalCentered="1" verticalCentered="1" gridLines="1" gridLinesSet="0"/>
  <pageMargins left="0.25" right="0.26" top="1.1000000000000001" bottom="0.49" header="0.3" footer="0.28000000000000003"/>
  <pageSetup orientation="portrait" horizontalDpi="4294967292" r:id="rId1"/>
  <headerFooter alignWithMargins="0">
    <oddHeader>&amp;C&amp;"Times New Roman,Bold"&amp;11The California State Universities
12-MONTH FACULTY Salary Schedule
Effective July 1, 1997
(Class Codes 2359, 2361, 2373, 2376, 2379, 2382, 2481,  2920)&amp;R&amp;"Times New Roman,Bold"&amp;11 7-1-97
2.21% GSI
1 Step SSI</oddHeader>
    <oddFooter>&amp;L&amp;"Times New Roman,Bold"CSUS:FSA:cks&amp;R&amp;"Times New Roman,Bold"&amp;10&amp;D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Y135"/>
  <sheetViews>
    <sheetView workbookViewId="0">
      <selection activeCell="E29" sqref="E29"/>
    </sheetView>
  </sheetViews>
  <sheetFormatPr defaultRowHeight="12.75"/>
  <cols>
    <col min="1" max="1" width="10.42578125" style="1170" customWidth="1"/>
    <col min="2" max="2" width="14.285156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1" s="1136" customFormat="1" ht="9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>
      <c r="A2" s="1180" t="s">
        <v>166</v>
      </c>
      <c r="B2" s="1151"/>
      <c r="C2" s="1148"/>
      <c r="D2" s="1150" t="s">
        <v>177</v>
      </c>
      <c r="E2" s="1150"/>
      <c r="F2" s="1149"/>
      <c r="G2" s="1150"/>
      <c r="H2" s="1150"/>
      <c r="I2" s="1149"/>
      <c r="J2" s="1150"/>
      <c r="K2" s="1152"/>
    </row>
    <row r="3" spans="1:181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>
        <v>2481</v>
      </c>
      <c r="B6" s="1157" t="s">
        <v>155</v>
      </c>
      <c r="C6" s="1140"/>
      <c r="D6" s="1153">
        <v>4837</v>
      </c>
      <c r="E6" s="1142">
        <v>58044</v>
      </c>
      <c r="F6" s="1146"/>
      <c r="G6" s="1141">
        <v>6091</v>
      </c>
      <c r="H6" s="1153">
        <v>73092</v>
      </c>
      <c r="I6" s="1146"/>
      <c r="J6" s="1153">
        <v>11637</v>
      </c>
      <c r="K6" s="1142">
        <v>139644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1" s="1138" customFormat="1">
      <c r="A9" s="1169" t="s">
        <v>4</v>
      </c>
      <c r="B9" s="1191"/>
      <c r="C9" s="1140"/>
      <c r="D9" s="1182"/>
      <c r="E9" s="1192"/>
      <c r="F9" s="1146"/>
      <c r="G9" s="1193"/>
      <c r="H9" s="1182"/>
      <c r="I9" s="1146"/>
      <c r="J9" s="1182"/>
      <c r="K9" s="1192"/>
    </row>
    <row r="10" spans="1:181" s="1138" customFormat="1">
      <c r="A10" s="1169">
        <v>2481</v>
      </c>
      <c r="B10" s="1191" t="s">
        <v>156</v>
      </c>
      <c r="C10" s="1140"/>
      <c r="D10" s="1182">
        <v>5549</v>
      </c>
      <c r="E10" s="1192">
        <v>66588</v>
      </c>
      <c r="F10" s="1146"/>
      <c r="G10" s="1193">
        <v>7688</v>
      </c>
      <c r="H10" s="1182">
        <v>92256</v>
      </c>
      <c r="I10" s="1146"/>
      <c r="J10" s="1182">
        <v>12776</v>
      </c>
      <c r="K10" s="1192">
        <v>153312</v>
      </c>
    </row>
    <row r="11" spans="1:181" s="1138" customFormat="1">
      <c r="A11" s="1169"/>
      <c r="B11" s="1191"/>
      <c r="C11" s="1140"/>
      <c r="D11" s="1182"/>
      <c r="E11" s="1192"/>
      <c r="F11" s="1146"/>
      <c r="G11" s="1193"/>
      <c r="H11" s="1182"/>
      <c r="I11" s="1146"/>
      <c r="J11" s="1182"/>
      <c r="K11" s="1192"/>
    </row>
    <row r="12" spans="1:181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1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2481</v>
      </c>
      <c r="B14" s="1157" t="s">
        <v>163</v>
      </c>
      <c r="C14" s="1140"/>
      <c r="D14" s="1153">
        <v>7004</v>
      </c>
      <c r="E14" s="1142">
        <v>84048</v>
      </c>
      <c r="F14" s="1146"/>
      <c r="G14" s="1141">
        <v>8441</v>
      </c>
      <c r="H14" s="1153">
        <v>101292</v>
      </c>
      <c r="I14" s="1146"/>
      <c r="J14" s="1153">
        <v>13381</v>
      </c>
      <c r="K14" s="1142">
        <v>160572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B16" s="1137"/>
    </row>
    <row r="17" spans="1:10">
      <c r="A17" s="1170" t="s">
        <v>194</v>
      </c>
      <c r="B17" s="1137"/>
    </row>
    <row r="18" spans="1:10">
      <c r="A18" s="1170" t="s">
        <v>189</v>
      </c>
      <c r="B18" s="1137"/>
    </row>
    <row r="19" spans="1:10">
      <c r="A19" s="1170" t="s">
        <v>173</v>
      </c>
      <c r="B19" s="1137"/>
    </row>
    <row r="20" spans="1:10">
      <c r="A20" s="1177" t="s">
        <v>169</v>
      </c>
      <c r="B20" s="1137"/>
    </row>
    <row r="21" spans="1:10">
      <c r="A21" s="1170" t="s">
        <v>170</v>
      </c>
      <c r="B21" s="1137"/>
    </row>
    <row r="22" spans="1:10">
      <c r="A22" s="1174"/>
      <c r="B22" s="1137"/>
    </row>
    <row r="23" spans="1:10">
      <c r="A23" s="1170" t="s">
        <v>195</v>
      </c>
      <c r="B23" s="1137"/>
      <c r="J23" s="1175"/>
    </row>
    <row r="24" spans="1:10">
      <c r="A24" s="1170" t="s">
        <v>196</v>
      </c>
      <c r="B24" s="1137"/>
      <c r="J24" s="1176"/>
    </row>
    <row r="25" spans="1:10">
      <c r="A25" s="1200">
        <v>41628</v>
      </c>
      <c r="B25" s="1137"/>
    </row>
    <row r="26" spans="1:10">
      <c r="B26" s="1137"/>
    </row>
    <row r="27" spans="1:10">
      <c r="B27" s="1137"/>
    </row>
    <row r="28" spans="1:10">
      <c r="B28" s="1137"/>
    </row>
    <row r="29" spans="1:10">
      <c r="B29" s="1137"/>
    </row>
    <row r="30" spans="1:10">
      <c r="B30" s="1137"/>
    </row>
    <row r="31" spans="1:10">
      <c r="B31" s="1137"/>
    </row>
    <row r="32" spans="1:10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  <row r="135" spans="2:2">
      <c r="B135" s="1137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opLeftCell="C1" workbookViewId="0">
      <selection activeCell="E6" sqref="E6"/>
    </sheetView>
  </sheetViews>
  <sheetFormatPr defaultRowHeight="12" customHeight="1"/>
  <cols>
    <col min="1" max="1" width="8.28515625" style="451" hidden="1" customWidth="1"/>
    <col min="2" max="2" width="10.7109375" style="451" hidden="1" customWidth="1"/>
    <col min="3" max="3" width="3.7109375" style="736" customWidth="1"/>
    <col min="4" max="4" width="9.42578125" style="468" hidden="1" customWidth="1"/>
    <col min="5" max="5" width="9.28515625" style="469" customWidth="1"/>
    <col min="6" max="6" width="3.5703125" style="451" customWidth="1"/>
    <col min="7" max="7" width="0.140625" style="469" customWidth="1"/>
    <col min="8" max="8" width="9.28515625" style="468" bestFit="1" customWidth="1"/>
    <col min="9" max="9" width="3.42578125" style="469" customWidth="1"/>
    <col min="10" max="10" width="12.7109375" style="468" hidden="1" customWidth="1"/>
    <col min="11" max="11" width="9.7109375" style="469" customWidth="1"/>
    <col min="12" max="12" width="3.42578125" style="469" customWidth="1"/>
    <col min="13" max="13" width="1" style="468" hidden="1" customWidth="1"/>
    <col min="14" max="14" width="9" style="469" bestFit="1" customWidth="1"/>
    <col min="15" max="15" width="3.28515625" style="469" customWidth="1"/>
    <col min="16" max="16" width="12.7109375" style="468" hidden="1" customWidth="1"/>
    <col min="17" max="17" width="9.140625" style="468" bestFit="1"/>
    <col min="18" max="18" width="8.7109375" style="468" bestFit="1" customWidth="1"/>
    <col min="19" max="19" width="3.5703125" style="451" customWidth="1"/>
    <col min="20" max="20" width="0.140625" style="468" customWidth="1"/>
    <col min="21" max="21" width="10" style="468" bestFit="1" customWidth="1"/>
    <col min="22" max="22" width="1.28515625" style="469" hidden="1" customWidth="1"/>
    <col min="23" max="23" width="8" style="468" bestFit="1" customWidth="1"/>
    <col min="24" max="24" width="8" style="412" bestFit="1" customWidth="1"/>
    <col min="25" max="16384" width="9.140625" style="451"/>
  </cols>
  <sheetData>
    <row r="1" spans="1:24" s="424" customFormat="1" ht="12" customHeight="1">
      <c r="A1" s="413"/>
      <c r="B1" s="414"/>
      <c r="C1" s="733"/>
      <c r="D1" s="415"/>
      <c r="E1" s="416" t="s">
        <v>0</v>
      </c>
      <c r="F1" s="417"/>
      <c r="G1" s="415"/>
      <c r="H1" s="416" t="s">
        <v>1</v>
      </c>
      <c r="I1" s="418"/>
      <c r="J1" s="415"/>
      <c r="K1" s="419" t="s">
        <v>2</v>
      </c>
      <c r="L1" s="420"/>
      <c r="M1" s="421"/>
      <c r="N1" s="420"/>
      <c r="O1" s="418" t="s">
        <v>3</v>
      </c>
      <c r="P1" s="415"/>
      <c r="Q1" s="419" t="s">
        <v>4</v>
      </c>
      <c r="R1" s="420"/>
      <c r="S1" s="422"/>
      <c r="T1" s="415"/>
      <c r="U1" s="419" t="s">
        <v>5</v>
      </c>
      <c r="V1" s="421"/>
      <c r="W1" s="420"/>
      <c r="X1" s="423"/>
    </row>
    <row r="2" spans="1:24" s="430" customFormat="1" ht="12" customHeight="1">
      <c r="A2" s="425" t="s">
        <v>6</v>
      </c>
      <c r="B2" s="417" t="s">
        <v>7</v>
      </c>
      <c r="C2" s="426" t="s">
        <v>8</v>
      </c>
      <c r="D2" s="427"/>
      <c r="E2" s="428" t="s">
        <v>9</v>
      </c>
      <c r="F2" s="417"/>
      <c r="G2" s="427"/>
      <c r="H2" s="428" t="s">
        <v>10</v>
      </c>
      <c r="I2" s="428"/>
      <c r="J2" s="427"/>
      <c r="K2" s="428" t="s">
        <v>3</v>
      </c>
      <c r="L2" s="428"/>
      <c r="M2" s="427"/>
      <c r="N2" s="428" t="s">
        <v>11</v>
      </c>
      <c r="O2" s="428"/>
      <c r="P2" s="427"/>
      <c r="Q2" s="428" t="s">
        <v>3</v>
      </c>
      <c r="R2" s="428" t="s">
        <v>12</v>
      </c>
      <c r="S2" s="422"/>
      <c r="T2" s="427"/>
      <c r="U2" s="428" t="s">
        <v>3</v>
      </c>
      <c r="V2" s="427"/>
      <c r="W2" s="428" t="s">
        <v>13</v>
      </c>
      <c r="X2" s="429"/>
    </row>
    <row r="3" spans="1:24" s="430" customFormat="1" ht="12" customHeight="1">
      <c r="A3" s="425" t="s">
        <v>14</v>
      </c>
      <c r="B3" s="417" t="s">
        <v>14</v>
      </c>
      <c r="C3" s="431" t="s">
        <v>15</v>
      </c>
      <c r="D3" s="427"/>
      <c r="E3" s="428"/>
      <c r="F3" s="432"/>
      <c r="G3" s="427"/>
      <c r="H3" s="428" t="s">
        <v>16</v>
      </c>
      <c r="I3" s="428"/>
      <c r="J3" s="427"/>
      <c r="K3" s="428" t="s">
        <v>17</v>
      </c>
      <c r="L3" s="429"/>
      <c r="M3" s="427"/>
      <c r="N3" s="428" t="s">
        <v>3</v>
      </c>
      <c r="O3" s="429"/>
      <c r="P3" s="427"/>
      <c r="Q3" s="428" t="s">
        <v>18</v>
      </c>
      <c r="R3" s="428" t="s">
        <v>3</v>
      </c>
      <c r="S3" s="422"/>
      <c r="T3" s="427"/>
      <c r="U3" s="428" t="s">
        <v>19</v>
      </c>
      <c r="V3" s="427"/>
      <c r="W3" s="428" t="s">
        <v>3</v>
      </c>
      <c r="X3" s="428" t="s">
        <v>3</v>
      </c>
    </row>
    <row r="4" spans="1:24" s="430" customFormat="1" ht="12" customHeight="1">
      <c r="A4" s="433" t="s">
        <v>20</v>
      </c>
      <c r="B4" s="434" t="s">
        <v>20</v>
      </c>
      <c r="C4" s="431" t="s">
        <v>22</v>
      </c>
      <c r="D4" s="427"/>
      <c r="E4" s="428" t="s">
        <v>3</v>
      </c>
      <c r="F4" s="432"/>
      <c r="G4" s="427"/>
      <c r="H4" s="428" t="s">
        <v>23</v>
      </c>
      <c r="I4" s="428"/>
      <c r="J4" s="427"/>
      <c r="K4" s="428" t="s">
        <v>58</v>
      </c>
      <c r="L4" s="435"/>
      <c r="M4" s="427"/>
      <c r="N4" s="428" t="s">
        <v>3</v>
      </c>
      <c r="O4" s="429"/>
      <c r="P4" s="427"/>
      <c r="Q4" s="428" t="s">
        <v>25</v>
      </c>
      <c r="R4" s="428" t="s">
        <v>3</v>
      </c>
      <c r="S4" s="422"/>
      <c r="T4" s="427"/>
      <c r="U4" s="428" t="s">
        <v>26</v>
      </c>
      <c r="V4" s="427"/>
      <c r="W4" s="428" t="s">
        <v>3</v>
      </c>
      <c r="X4" s="435" t="s">
        <v>27</v>
      </c>
    </row>
    <row r="5" spans="1:24" s="443" customFormat="1" ht="12" customHeight="1" thickBot="1">
      <c r="A5" s="436">
        <v>34881</v>
      </c>
      <c r="B5" s="437">
        <v>34881</v>
      </c>
      <c r="C5" s="438" t="s">
        <v>28</v>
      </c>
      <c r="D5" s="439"/>
      <c r="E5" s="440" t="s">
        <v>29</v>
      </c>
      <c r="F5" s="441"/>
      <c r="G5" s="439"/>
      <c r="H5" s="440" t="s">
        <v>30</v>
      </c>
      <c r="I5" s="442"/>
      <c r="J5" s="439"/>
      <c r="K5" s="440" t="s">
        <v>31</v>
      </c>
      <c r="L5" s="440"/>
      <c r="M5" s="439"/>
      <c r="N5" s="440" t="s">
        <v>3</v>
      </c>
      <c r="O5" s="442"/>
      <c r="P5" s="439"/>
      <c r="Q5" s="440" t="s">
        <v>32</v>
      </c>
      <c r="R5" s="440" t="s">
        <v>3</v>
      </c>
      <c r="S5" s="441"/>
      <c r="T5" s="439"/>
      <c r="U5" s="440" t="s">
        <v>33</v>
      </c>
      <c r="V5" s="439"/>
      <c r="W5" s="440" t="s">
        <v>3</v>
      </c>
      <c r="X5" s="442" t="s">
        <v>7</v>
      </c>
    </row>
    <row r="6" spans="1:24" ht="12" customHeight="1">
      <c r="A6" s="444" t="s">
        <v>34</v>
      </c>
      <c r="B6" s="445">
        <v>2108</v>
      </c>
      <c r="C6" s="734">
        <v>1</v>
      </c>
      <c r="D6" s="446">
        <v>2133</v>
      </c>
      <c r="E6" s="447">
        <f>D6*1.0231</f>
        <v>2182.2722999999996</v>
      </c>
      <c r="F6" s="448"/>
      <c r="G6" s="449"/>
      <c r="H6" s="450"/>
      <c r="I6" s="449"/>
      <c r="J6" s="450"/>
      <c r="K6" s="449"/>
      <c r="L6" s="449"/>
      <c r="M6" s="450"/>
      <c r="N6" s="449"/>
      <c r="O6" s="449"/>
      <c r="P6" s="450"/>
      <c r="Q6" s="450"/>
      <c r="R6" s="450"/>
      <c r="S6" s="448"/>
      <c r="T6" s="450"/>
      <c r="U6" s="450"/>
      <c r="V6" s="447">
        <f>12*D6</f>
        <v>25596</v>
      </c>
      <c r="W6" s="446"/>
      <c r="X6" s="365">
        <f t="shared" ref="X6:X13" si="0">ROUND(E6,0)*12</f>
        <v>26184</v>
      </c>
    </row>
    <row r="7" spans="1:24" ht="12" customHeight="1">
      <c r="A7" s="452"/>
      <c r="B7" s="445"/>
      <c r="C7" s="734">
        <v>2</v>
      </c>
      <c r="D7" s="446">
        <v>2179</v>
      </c>
      <c r="E7" s="447">
        <f>D7*1.0231</f>
        <v>2229.3348999999998</v>
      </c>
      <c r="F7" s="448"/>
      <c r="G7" s="449"/>
      <c r="H7" s="450"/>
      <c r="I7" s="449"/>
      <c r="J7" s="450"/>
      <c r="K7" s="449"/>
      <c r="L7" s="449"/>
      <c r="M7" s="450"/>
      <c r="N7" s="449"/>
      <c r="O7" s="449"/>
      <c r="P7" s="450"/>
      <c r="Q7" s="450"/>
      <c r="R7" s="450"/>
      <c r="S7" s="448"/>
      <c r="T7" s="450"/>
      <c r="U7" s="450"/>
      <c r="V7" s="447">
        <f>12*D7</f>
        <v>26148</v>
      </c>
      <c r="W7" s="446"/>
      <c r="X7" s="365">
        <f t="shared" si="0"/>
        <v>26748</v>
      </c>
    </row>
    <row r="8" spans="1:24" ht="12" customHeight="1">
      <c r="A8" s="444" t="s">
        <v>35</v>
      </c>
      <c r="B8" s="445">
        <v>2197</v>
      </c>
      <c r="C8" s="734">
        <v>3</v>
      </c>
      <c r="D8" s="446">
        <v>2223</v>
      </c>
      <c r="E8" s="447">
        <f>D8*1.0231</f>
        <v>2274.3512999999998</v>
      </c>
      <c r="F8" s="448"/>
      <c r="G8" s="449"/>
      <c r="H8" s="450"/>
      <c r="I8" s="449"/>
      <c r="J8" s="450"/>
      <c r="K8" s="449"/>
      <c r="L8" s="449"/>
      <c r="M8" s="450"/>
      <c r="N8" s="449"/>
      <c r="O8" s="449"/>
      <c r="P8" s="450"/>
      <c r="Q8" s="450"/>
      <c r="R8" s="450"/>
      <c r="S8" s="448"/>
      <c r="T8" s="450"/>
      <c r="U8" s="450"/>
      <c r="V8" s="447">
        <f>12*D8</f>
        <v>26676</v>
      </c>
      <c r="W8" s="446"/>
      <c r="X8" s="365">
        <f t="shared" si="0"/>
        <v>27288</v>
      </c>
    </row>
    <row r="9" spans="1:24" ht="12" customHeight="1">
      <c r="A9" s="452"/>
      <c r="B9" s="445"/>
      <c r="C9" s="734">
        <v>4</v>
      </c>
      <c r="D9" s="446">
        <v>2272</v>
      </c>
      <c r="E9" s="447">
        <f>D9*1.0231</f>
        <v>2324.4831999999997</v>
      </c>
      <c r="F9" s="448"/>
      <c r="G9" s="449"/>
      <c r="H9" s="450"/>
      <c r="I9" s="449"/>
      <c r="J9" s="450"/>
      <c r="K9" s="449"/>
      <c r="L9" s="449"/>
      <c r="M9" s="450"/>
      <c r="N9" s="449"/>
      <c r="O9" s="449"/>
      <c r="P9" s="450"/>
      <c r="Q9" s="450"/>
      <c r="R9" s="450"/>
      <c r="S9" s="448"/>
      <c r="T9" s="450"/>
      <c r="U9" s="450"/>
      <c r="V9" s="447">
        <f>12*D9</f>
        <v>27264</v>
      </c>
      <c r="W9" s="446"/>
      <c r="X9" s="365">
        <f t="shared" si="0"/>
        <v>27888</v>
      </c>
    </row>
    <row r="10" spans="1:24" ht="12" customHeight="1">
      <c r="A10" s="444" t="s">
        <v>36</v>
      </c>
      <c r="B10" s="445">
        <v>2292</v>
      </c>
      <c r="C10" s="734">
        <v>5</v>
      </c>
      <c r="D10" s="446">
        <v>2320</v>
      </c>
      <c r="E10" s="447">
        <f>D10*1.0231</f>
        <v>2373.5919999999996</v>
      </c>
      <c r="F10" s="448"/>
      <c r="G10" s="449"/>
      <c r="H10" s="450"/>
      <c r="I10" s="449"/>
      <c r="J10" s="450"/>
      <c r="K10" s="449"/>
      <c r="L10" s="449"/>
      <c r="M10" s="450"/>
      <c r="N10" s="449"/>
      <c r="O10" s="449"/>
      <c r="P10" s="450"/>
      <c r="Q10" s="450"/>
      <c r="R10" s="450"/>
      <c r="S10" s="448"/>
      <c r="T10" s="450"/>
      <c r="U10" s="450"/>
      <c r="V10" s="447">
        <f>12*D10</f>
        <v>27840</v>
      </c>
      <c r="W10" s="446"/>
      <c r="X10" s="365">
        <f t="shared" si="0"/>
        <v>28488</v>
      </c>
    </row>
    <row r="11" spans="1:24" ht="12" customHeight="1">
      <c r="A11" s="452"/>
      <c r="B11" s="445"/>
      <c r="C11" s="735">
        <v>6</v>
      </c>
      <c r="D11" s="454"/>
      <c r="E11" s="455">
        <v>2424</v>
      </c>
      <c r="F11" s="448"/>
      <c r="G11" s="449"/>
      <c r="H11" s="450"/>
      <c r="I11" s="449"/>
      <c r="J11" s="450"/>
      <c r="K11" s="449"/>
      <c r="L11" s="449"/>
      <c r="M11" s="450"/>
      <c r="N11" s="449"/>
      <c r="O11" s="449"/>
      <c r="P11" s="450"/>
      <c r="Q11" s="450"/>
      <c r="R11" s="450"/>
      <c r="S11" s="448"/>
      <c r="T11" s="450"/>
      <c r="U11" s="450"/>
      <c r="V11" s="449"/>
      <c r="W11" s="450"/>
      <c r="X11" s="365">
        <f t="shared" si="0"/>
        <v>29088</v>
      </c>
    </row>
    <row r="12" spans="1:24" ht="12" customHeight="1">
      <c r="A12" s="452"/>
      <c r="B12" s="445"/>
      <c r="C12" s="735">
        <v>7</v>
      </c>
      <c r="D12" s="454"/>
      <c r="E12" s="455">
        <v>2475</v>
      </c>
      <c r="F12" s="448"/>
      <c r="G12" s="449"/>
      <c r="H12" s="450"/>
      <c r="I12" s="449"/>
      <c r="J12" s="450"/>
      <c r="K12" s="449"/>
      <c r="L12" s="449"/>
      <c r="M12" s="450"/>
      <c r="N12" s="449"/>
      <c r="O12" s="449"/>
      <c r="P12" s="450"/>
      <c r="Q12" s="450"/>
      <c r="R12" s="450"/>
      <c r="S12" s="448"/>
      <c r="T12" s="450"/>
      <c r="U12" s="450"/>
      <c r="V12" s="449"/>
      <c r="W12" s="450"/>
      <c r="X12" s="365">
        <f t="shared" si="0"/>
        <v>29700</v>
      </c>
    </row>
    <row r="13" spans="1:24" ht="12" customHeight="1">
      <c r="A13" s="452"/>
      <c r="B13" s="445"/>
      <c r="C13" s="735">
        <v>8</v>
      </c>
      <c r="D13" s="454"/>
      <c r="E13" s="455">
        <v>2529</v>
      </c>
      <c r="F13" s="448"/>
      <c r="G13" s="449"/>
      <c r="H13" s="450"/>
      <c r="I13" s="449"/>
      <c r="J13" s="450"/>
      <c r="K13" s="449"/>
      <c r="L13" s="449"/>
      <c r="M13" s="450"/>
      <c r="N13" s="449"/>
      <c r="O13" s="449"/>
      <c r="P13" s="450"/>
      <c r="Q13" s="450"/>
      <c r="R13" s="450"/>
      <c r="S13" s="448"/>
      <c r="T13" s="450"/>
      <c r="U13" s="450"/>
      <c r="V13" s="449"/>
      <c r="W13" s="450"/>
      <c r="X13" s="365">
        <f t="shared" si="0"/>
        <v>30348</v>
      </c>
    </row>
    <row r="14" spans="1:24" ht="12" customHeight="1">
      <c r="A14" s="444" t="s">
        <v>37</v>
      </c>
      <c r="B14" s="445">
        <v>2495</v>
      </c>
      <c r="C14" s="734"/>
      <c r="D14" s="450"/>
      <c r="E14" s="449"/>
      <c r="F14" s="448">
        <v>1</v>
      </c>
      <c r="G14" s="271">
        <v>2525</v>
      </c>
      <c r="H14" s="169">
        <f t="shared" ref="H14:H22" si="1">G14*1.0231</f>
        <v>2583.3274999999999</v>
      </c>
      <c r="I14" s="449"/>
      <c r="J14" s="450"/>
      <c r="K14" s="449"/>
      <c r="L14" s="449"/>
      <c r="M14" s="450"/>
      <c r="N14" s="449"/>
      <c r="O14" s="449"/>
      <c r="P14" s="450"/>
      <c r="Q14" s="450"/>
      <c r="R14" s="450"/>
      <c r="S14" s="448"/>
      <c r="T14" s="450"/>
      <c r="U14" s="450"/>
      <c r="V14" s="447">
        <f t="shared" ref="V14:V22" si="2">12*G14</f>
        <v>30300</v>
      </c>
      <c r="W14" s="446"/>
      <c r="X14" s="365">
        <f t="shared" ref="X14:X21" si="3">ROUND(H14,0)*12</f>
        <v>30996</v>
      </c>
    </row>
    <row r="15" spans="1:24" ht="12" customHeight="1">
      <c r="A15" s="452"/>
      <c r="B15" s="445"/>
      <c r="C15" s="734"/>
      <c r="D15" s="450"/>
      <c r="E15" s="449"/>
      <c r="F15" s="448">
        <v>2</v>
      </c>
      <c r="G15" s="271">
        <v>2581</v>
      </c>
      <c r="H15" s="169">
        <f t="shared" si="1"/>
        <v>2640.6210999999998</v>
      </c>
      <c r="I15" s="449"/>
      <c r="J15" s="450"/>
      <c r="K15" s="449"/>
      <c r="L15" s="449"/>
      <c r="M15" s="450"/>
      <c r="N15" s="449"/>
      <c r="O15" s="449"/>
      <c r="P15" s="450"/>
      <c r="Q15" s="450"/>
      <c r="R15" s="450"/>
      <c r="S15" s="448"/>
      <c r="T15" s="450"/>
      <c r="U15" s="450"/>
      <c r="V15" s="447">
        <f t="shared" si="2"/>
        <v>30972</v>
      </c>
      <c r="W15" s="446"/>
      <c r="X15" s="365">
        <f t="shared" si="3"/>
        <v>31692</v>
      </c>
    </row>
    <row r="16" spans="1:24" ht="12" customHeight="1">
      <c r="A16" s="444" t="s">
        <v>38</v>
      </c>
      <c r="B16" s="445">
        <v>2605</v>
      </c>
      <c r="C16" s="734"/>
      <c r="D16" s="450"/>
      <c r="E16" s="449"/>
      <c r="F16" s="448">
        <v>3</v>
      </c>
      <c r="G16" s="271">
        <v>2636</v>
      </c>
      <c r="H16" s="169">
        <f t="shared" si="1"/>
        <v>2696.8915999999999</v>
      </c>
      <c r="I16" s="449"/>
      <c r="J16" s="450"/>
      <c r="K16" s="449"/>
      <c r="L16" s="449"/>
      <c r="M16" s="450"/>
      <c r="N16" s="449"/>
      <c r="O16" s="449"/>
      <c r="P16" s="450"/>
      <c r="Q16" s="450"/>
      <c r="R16" s="450"/>
      <c r="S16" s="448"/>
      <c r="T16" s="450"/>
      <c r="U16" s="450"/>
      <c r="V16" s="447">
        <f t="shared" si="2"/>
        <v>31632</v>
      </c>
      <c r="W16" s="446"/>
      <c r="X16" s="365">
        <f t="shared" si="3"/>
        <v>32364</v>
      </c>
    </row>
    <row r="17" spans="1:24" ht="12" customHeight="1">
      <c r="A17" s="452"/>
      <c r="B17" s="445"/>
      <c r="C17" s="734"/>
      <c r="D17" s="450"/>
      <c r="E17" s="449"/>
      <c r="F17" s="448">
        <v>4</v>
      </c>
      <c r="G17" s="271">
        <v>2698</v>
      </c>
      <c r="H17" s="169">
        <f t="shared" si="1"/>
        <v>2760.3237999999997</v>
      </c>
      <c r="I17" s="449"/>
      <c r="J17" s="450"/>
      <c r="K17" s="449"/>
      <c r="L17" s="449"/>
      <c r="M17" s="450"/>
      <c r="N17" s="449"/>
      <c r="O17" s="449"/>
      <c r="P17" s="450"/>
      <c r="Q17" s="450"/>
      <c r="R17" s="450"/>
      <c r="S17" s="448"/>
      <c r="T17" s="450"/>
      <c r="U17" s="450"/>
      <c r="V17" s="447">
        <f t="shared" si="2"/>
        <v>32376</v>
      </c>
      <c r="W17" s="446"/>
      <c r="X17" s="365">
        <f t="shared" si="3"/>
        <v>33120</v>
      </c>
    </row>
    <row r="18" spans="1:24" ht="12" customHeight="1">
      <c r="A18" s="444" t="s">
        <v>39</v>
      </c>
      <c r="B18" s="445">
        <v>2726</v>
      </c>
      <c r="C18" s="734"/>
      <c r="D18" s="450"/>
      <c r="E18" s="449"/>
      <c r="F18" s="448">
        <v>5</v>
      </c>
      <c r="G18" s="271">
        <v>2759</v>
      </c>
      <c r="H18" s="169">
        <f t="shared" si="1"/>
        <v>2822.7328999999995</v>
      </c>
      <c r="I18" s="449">
        <v>1</v>
      </c>
      <c r="J18" s="446">
        <v>2759</v>
      </c>
      <c r="K18" s="447">
        <f t="shared" ref="K18:K45" si="4">J18*1.0231</f>
        <v>2822.7328999999995</v>
      </c>
      <c r="L18" s="449"/>
      <c r="M18" s="450"/>
      <c r="N18" s="449"/>
      <c r="O18" s="449"/>
      <c r="P18" s="450"/>
      <c r="Q18" s="450"/>
      <c r="R18" s="450"/>
      <c r="S18" s="448"/>
      <c r="T18" s="450"/>
      <c r="U18" s="450"/>
      <c r="V18" s="447">
        <f t="shared" si="2"/>
        <v>33108</v>
      </c>
      <c r="W18" s="446"/>
      <c r="X18" s="365">
        <f t="shared" si="3"/>
        <v>33876</v>
      </c>
    </row>
    <row r="19" spans="1:24" ht="12" customHeight="1">
      <c r="A19" s="452"/>
      <c r="B19" s="445"/>
      <c r="C19" s="734"/>
      <c r="D19" s="450"/>
      <c r="E19" s="449"/>
      <c r="F19" s="448">
        <v>6</v>
      </c>
      <c r="G19" s="271">
        <v>2823</v>
      </c>
      <c r="H19" s="169">
        <f t="shared" si="1"/>
        <v>2888.2112999999999</v>
      </c>
      <c r="I19" s="449">
        <v>2</v>
      </c>
      <c r="J19" s="446">
        <v>2823</v>
      </c>
      <c r="K19" s="447">
        <f t="shared" si="4"/>
        <v>2888.2112999999999</v>
      </c>
      <c r="L19" s="449"/>
      <c r="M19" s="450"/>
      <c r="N19" s="449"/>
      <c r="O19" s="449"/>
      <c r="P19" s="450"/>
      <c r="Q19" s="450"/>
      <c r="R19" s="450"/>
      <c r="S19" s="448"/>
      <c r="T19" s="450"/>
      <c r="U19" s="450"/>
      <c r="V19" s="447">
        <f t="shared" si="2"/>
        <v>33876</v>
      </c>
      <c r="W19" s="446"/>
      <c r="X19" s="365">
        <f t="shared" si="3"/>
        <v>34656</v>
      </c>
    </row>
    <row r="20" spans="1:24" ht="12" customHeight="1">
      <c r="A20" s="444" t="s">
        <v>40</v>
      </c>
      <c r="B20" s="445">
        <v>2853</v>
      </c>
      <c r="C20" s="734"/>
      <c r="D20" s="450"/>
      <c r="E20" s="449"/>
      <c r="F20" s="448">
        <v>7</v>
      </c>
      <c r="G20" s="271">
        <v>2887</v>
      </c>
      <c r="H20" s="169">
        <f t="shared" si="1"/>
        <v>2953.6896999999999</v>
      </c>
      <c r="I20" s="449">
        <v>3</v>
      </c>
      <c r="J20" s="446">
        <v>2887</v>
      </c>
      <c r="K20" s="447">
        <f t="shared" si="4"/>
        <v>2953.6896999999999</v>
      </c>
      <c r="L20" s="449"/>
      <c r="M20" s="450"/>
      <c r="N20" s="449"/>
      <c r="O20" s="449"/>
      <c r="P20" s="450"/>
      <c r="Q20" s="450"/>
      <c r="R20" s="450"/>
      <c r="S20" s="448"/>
      <c r="T20" s="450"/>
      <c r="U20" s="450"/>
      <c r="V20" s="447">
        <f t="shared" si="2"/>
        <v>34644</v>
      </c>
      <c r="W20" s="446"/>
      <c r="X20" s="365">
        <f t="shared" si="3"/>
        <v>35448</v>
      </c>
    </row>
    <row r="21" spans="1:24" ht="12" customHeight="1">
      <c r="A21" s="452"/>
      <c r="B21" s="445"/>
      <c r="C21" s="734"/>
      <c r="D21" s="450"/>
      <c r="E21" s="449"/>
      <c r="F21" s="448">
        <v>8</v>
      </c>
      <c r="G21" s="271">
        <v>2956</v>
      </c>
      <c r="H21" s="169">
        <f t="shared" si="1"/>
        <v>3024.2835999999998</v>
      </c>
      <c r="I21" s="449">
        <v>4</v>
      </c>
      <c r="J21" s="446">
        <v>2956</v>
      </c>
      <c r="K21" s="447">
        <f t="shared" si="4"/>
        <v>3024.2835999999998</v>
      </c>
      <c r="L21" s="449"/>
      <c r="M21" s="450"/>
      <c r="N21" s="449"/>
      <c r="O21" s="449"/>
      <c r="P21" s="450"/>
      <c r="Q21" s="450"/>
      <c r="R21" s="450"/>
      <c r="S21" s="448"/>
      <c r="T21" s="450"/>
      <c r="U21" s="450"/>
      <c r="V21" s="447">
        <f t="shared" si="2"/>
        <v>35472</v>
      </c>
      <c r="W21" s="446"/>
      <c r="X21" s="365">
        <f t="shared" si="3"/>
        <v>36288</v>
      </c>
    </row>
    <row r="22" spans="1:24" ht="12" customHeight="1">
      <c r="A22" s="444" t="s">
        <v>41</v>
      </c>
      <c r="B22" s="445">
        <v>2989</v>
      </c>
      <c r="C22" s="734"/>
      <c r="D22" s="450"/>
      <c r="E22" s="449"/>
      <c r="F22" s="448">
        <v>9</v>
      </c>
      <c r="G22" s="271">
        <v>3025</v>
      </c>
      <c r="H22" s="169">
        <f t="shared" si="1"/>
        <v>3094.8774999999996</v>
      </c>
      <c r="I22" s="449">
        <v>5</v>
      </c>
      <c r="J22" s="446">
        <v>3025</v>
      </c>
      <c r="K22" s="447">
        <f t="shared" si="4"/>
        <v>3094.8774999999996</v>
      </c>
      <c r="L22" s="449">
        <v>1</v>
      </c>
      <c r="M22" s="446">
        <v>3025</v>
      </c>
      <c r="N22" s="447">
        <f t="shared" ref="N22:N45" si="5">M22*1.0231</f>
        <v>3094.8774999999996</v>
      </c>
      <c r="O22" s="449"/>
      <c r="P22" s="450"/>
      <c r="Q22" s="450"/>
      <c r="R22" s="450"/>
      <c r="S22" s="448"/>
      <c r="T22" s="450"/>
      <c r="U22" s="450"/>
      <c r="V22" s="447">
        <f t="shared" si="2"/>
        <v>36300</v>
      </c>
      <c r="W22" s="446"/>
      <c r="X22" s="365">
        <f t="shared" ref="X22:X45" si="6">ROUND(N22,0)*12</f>
        <v>37140</v>
      </c>
    </row>
    <row r="23" spans="1:24" ht="12" customHeight="1">
      <c r="A23" s="452"/>
      <c r="B23" s="445"/>
      <c r="C23" s="734"/>
      <c r="D23" s="450"/>
      <c r="E23" s="449"/>
      <c r="F23" s="456">
        <v>10</v>
      </c>
      <c r="G23" s="457"/>
      <c r="H23" s="455">
        <v>3169</v>
      </c>
      <c r="I23" s="449">
        <v>6</v>
      </c>
      <c r="J23" s="446">
        <v>3097</v>
      </c>
      <c r="K23" s="447">
        <f t="shared" si="4"/>
        <v>3168.5406999999996</v>
      </c>
      <c r="L23" s="449">
        <v>2</v>
      </c>
      <c r="M23" s="446">
        <v>3097</v>
      </c>
      <c r="N23" s="447">
        <f t="shared" si="5"/>
        <v>3168.5406999999996</v>
      </c>
      <c r="O23" s="449"/>
      <c r="P23" s="450"/>
      <c r="Q23" s="450"/>
      <c r="R23" s="450"/>
      <c r="S23" s="448"/>
      <c r="T23" s="450"/>
      <c r="U23" s="450"/>
      <c r="V23" s="447">
        <f t="shared" ref="V23:V45" si="7">12*M23</f>
        <v>37164</v>
      </c>
      <c r="W23" s="446"/>
      <c r="X23" s="365">
        <f t="shared" si="6"/>
        <v>38028</v>
      </c>
    </row>
    <row r="24" spans="1:24" ht="12" customHeight="1">
      <c r="A24" s="444" t="s">
        <v>42</v>
      </c>
      <c r="B24" s="445">
        <v>3130</v>
      </c>
      <c r="C24" s="734"/>
      <c r="D24" s="450"/>
      <c r="E24" s="449"/>
      <c r="F24" s="456">
        <v>11</v>
      </c>
      <c r="G24" s="457"/>
      <c r="H24" s="455">
        <v>3241</v>
      </c>
      <c r="I24" s="449">
        <v>7</v>
      </c>
      <c r="J24" s="446">
        <v>3168</v>
      </c>
      <c r="K24" s="447">
        <f t="shared" si="4"/>
        <v>3241.1807999999996</v>
      </c>
      <c r="L24" s="449">
        <v>3</v>
      </c>
      <c r="M24" s="446">
        <v>3168</v>
      </c>
      <c r="N24" s="447">
        <f t="shared" si="5"/>
        <v>3241.1807999999996</v>
      </c>
      <c r="O24" s="449"/>
      <c r="P24" s="450"/>
      <c r="Q24" s="450"/>
      <c r="R24" s="450"/>
      <c r="S24" s="448"/>
      <c r="T24" s="450"/>
      <c r="U24" s="450"/>
      <c r="V24" s="447">
        <f t="shared" si="7"/>
        <v>38016</v>
      </c>
      <c r="W24" s="446"/>
      <c r="X24" s="365">
        <f t="shared" si="6"/>
        <v>38892</v>
      </c>
    </row>
    <row r="25" spans="1:24" ht="12" customHeight="1">
      <c r="A25" s="452"/>
      <c r="B25" s="445"/>
      <c r="C25" s="734"/>
      <c r="D25" s="450"/>
      <c r="E25" s="449"/>
      <c r="F25" s="456">
        <v>12</v>
      </c>
      <c r="G25" s="457"/>
      <c r="H25" s="455">
        <v>3318</v>
      </c>
      <c r="I25" s="449">
        <v>8</v>
      </c>
      <c r="J25" s="446">
        <v>3243</v>
      </c>
      <c r="K25" s="447">
        <f t="shared" si="4"/>
        <v>3317.9132999999997</v>
      </c>
      <c r="L25" s="449">
        <v>4</v>
      </c>
      <c r="M25" s="446">
        <v>3243</v>
      </c>
      <c r="N25" s="447">
        <f t="shared" si="5"/>
        <v>3317.9132999999997</v>
      </c>
      <c r="O25" s="449"/>
      <c r="P25" s="450"/>
      <c r="Q25" s="450"/>
      <c r="R25" s="450"/>
      <c r="S25" s="448"/>
      <c r="T25" s="450"/>
      <c r="U25" s="450"/>
      <c r="V25" s="447">
        <f t="shared" si="7"/>
        <v>38916</v>
      </c>
      <c r="W25" s="446"/>
      <c r="X25" s="365">
        <f t="shared" si="6"/>
        <v>39816</v>
      </c>
    </row>
    <row r="26" spans="1:24" ht="12" customHeight="1">
      <c r="A26" s="444" t="s">
        <v>43</v>
      </c>
      <c r="B26" s="445">
        <v>3280</v>
      </c>
      <c r="C26" s="734"/>
      <c r="D26" s="450"/>
      <c r="E26" s="449"/>
      <c r="F26" s="456">
        <v>13</v>
      </c>
      <c r="G26" s="457"/>
      <c r="H26" s="455">
        <v>3396</v>
      </c>
      <c r="I26" s="449">
        <v>9</v>
      </c>
      <c r="J26" s="446">
        <v>3319</v>
      </c>
      <c r="K26" s="447">
        <f t="shared" si="4"/>
        <v>3395.6688999999997</v>
      </c>
      <c r="L26" s="449">
        <v>5</v>
      </c>
      <c r="M26" s="446">
        <v>3319</v>
      </c>
      <c r="N26" s="447">
        <f t="shared" si="5"/>
        <v>3395.6688999999997</v>
      </c>
      <c r="O26" s="449"/>
      <c r="P26" s="450"/>
      <c r="Q26" s="450"/>
      <c r="R26" s="450"/>
      <c r="S26" s="448"/>
      <c r="T26" s="450"/>
      <c r="U26" s="450"/>
      <c r="V26" s="447">
        <f t="shared" si="7"/>
        <v>39828</v>
      </c>
      <c r="W26" s="446"/>
      <c r="X26" s="365">
        <f t="shared" si="6"/>
        <v>40752</v>
      </c>
    </row>
    <row r="27" spans="1:24" ht="12" customHeight="1">
      <c r="A27" s="452"/>
      <c r="B27" s="445"/>
      <c r="C27" s="734"/>
      <c r="D27" s="450"/>
      <c r="E27" s="449"/>
      <c r="F27" s="456">
        <v>14</v>
      </c>
      <c r="G27" s="457"/>
      <c r="H27" s="455">
        <v>3474</v>
      </c>
      <c r="I27" s="449">
        <v>10</v>
      </c>
      <c r="J27" s="446">
        <v>3396</v>
      </c>
      <c r="K27" s="447">
        <f t="shared" si="4"/>
        <v>3474.4475999999995</v>
      </c>
      <c r="L27" s="449">
        <v>6</v>
      </c>
      <c r="M27" s="446">
        <v>3396</v>
      </c>
      <c r="N27" s="447">
        <f t="shared" si="5"/>
        <v>3474.4475999999995</v>
      </c>
      <c r="O27" s="449"/>
      <c r="P27" s="450"/>
      <c r="Q27" s="450"/>
      <c r="R27" s="450"/>
      <c r="S27" s="448"/>
      <c r="T27" s="450"/>
      <c r="U27" s="450"/>
      <c r="V27" s="447">
        <f t="shared" si="7"/>
        <v>40752</v>
      </c>
      <c r="W27" s="446"/>
      <c r="X27" s="365">
        <f t="shared" si="6"/>
        <v>41688</v>
      </c>
    </row>
    <row r="28" spans="1:24" ht="12" customHeight="1">
      <c r="A28" s="444" t="s">
        <v>44</v>
      </c>
      <c r="B28" s="445">
        <v>3432</v>
      </c>
      <c r="C28" s="734"/>
      <c r="D28" s="450"/>
      <c r="E28" s="449"/>
      <c r="F28" s="448"/>
      <c r="G28" s="449"/>
      <c r="H28" s="450"/>
      <c r="I28" s="449">
        <v>11</v>
      </c>
      <c r="J28" s="446">
        <v>3473</v>
      </c>
      <c r="K28" s="447">
        <f t="shared" si="4"/>
        <v>3553.2262999999998</v>
      </c>
      <c r="L28" s="449">
        <v>7</v>
      </c>
      <c r="M28" s="446">
        <v>3473</v>
      </c>
      <c r="N28" s="447">
        <f t="shared" si="5"/>
        <v>3553.2262999999998</v>
      </c>
      <c r="O28" s="449">
        <v>1</v>
      </c>
      <c r="P28" s="446">
        <v>3473</v>
      </c>
      <c r="Q28" s="446">
        <f t="shared" ref="Q28:Q46" si="8">P28*1.0231</f>
        <v>3553.2262999999998</v>
      </c>
      <c r="R28" s="446">
        <f t="shared" ref="R28:R49" si="9">+Q28</f>
        <v>3553.2262999999998</v>
      </c>
      <c r="S28" s="448"/>
      <c r="T28" s="450"/>
      <c r="U28" s="450"/>
      <c r="V28" s="447">
        <f t="shared" si="7"/>
        <v>41676</v>
      </c>
      <c r="W28" s="446"/>
      <c r="X28" s="365">
        <f t="shared" si="6"/>
        <v>42636</v>
      </c>
    </row>
    <row r="29" spans="1:24" ht="12" customHeight="1">
      <c r="A29" s="458" t="s">
        <v>3</v>
      </c>
      <c r="B29" s="445"/>
      <c r="C29" s="734"/>
      <c r="D29" s="450"/>
      <c r="E29" s="449"/>
      <c r="F29" s="448"/>
      <c r="G29" s="449"/>
      <c r="H29" s="450"/>
      <c r="I29" s="449">
        <v>12</v>
      </c>
      <c r="J29" s="446">
        <v>3557</v>
      </c>
      <c r="K29" s="447">
        <f t="shared" si="4"/>
        <v>3639.1666999999998</v>
      </c>
      <c r="L29" s="449">
        <v>8</v>
      </c>
      <c r="M29" s="446">
        <v>3557</v>
      </c>
      <c r="N29" s="447">
        <f t="shared" si="5"/>
        <v>3639.1666999999998</v>
      </c>
      <c r="O29" s="449">
        <v>2</v>
      </c>
      <c r="P29" s="446">
        <v>3557</v>
      </c>
      <c r="Q29" s="446">
        <f t="shared" si="8"/>
        <v>3639.1666999999998</v>
      </c>
      <c r="R29" s="446">
        <f t="shared" si="9"/>
        <v>3639.1666999999998</v>
      </c>
      <c r="S29" s="448"/>
      <c r="T29" s="450"/>
      <c r="U29" s="450"/>
      <c r="V29" s="447">
        <f t="shared" si="7"/>
        <v>42684</v>
      </c>
      <c r="W29" s="446"/>
      <c r="X29" s="365">
        <f t="shared" si="6"/>
        <v>43668</v>
      </c>
    </row>
    <row r="30" spans="1:24" ht="12" customHeight="1">
      <c r="A30" s="444" t="s">
        <v>45</v>
      </c>
      <c r="B30" s="445">
        <v>3597</v>
      </c>
      <c r="C30" s="734"/>
      <c r="D30" s="450"/>
      <c r="E30" s="449"/>
      <c r="F30" s="448"/>
      <c r="G30" s="449"/>
      <c r="H30" s="450"/>
      <c r="I30" s="449">
        <v>13</v>
      </c>
      <c r="J30" s="446">
        <v>3640</v>
      </c>
      <c r="K30" s="447">
        <f t="shared" si="4"/>
        <v>3724.0839999999998</v>
      </c>
      <c r="L30" s="449">
        <v>9</v>
      </c>
      <c r="M30" s="446">
        <v>3640</v>
      </c>
      <c r="N30" s="447">
        <f t="shared" si="5"/>
        <v>3724.0839999999998</v>
      </c>
      <c r="O30" s="449">
        <v>3</v>
      </c>
      <c r="P30" s="446">
        <v>3640</v>
      </c>
      <c r="Q30" s="446">
        <f t="shared" si="8"/>
        <v>3724.0839999999998</v>
      </c>
      <c r="R30" s="446">
        <f t="shared" si="9"/>
        <v>3724.0839999999998</v>
      </c>
      <c r="S30" s="448"/>
      <c r="T30" s="450"/>
      <c r="U30" s="450"/>
      <c r="V30" s="447">
        <f t="shared" si="7"/>
        <v>43680</v>
      </c>
      <c r="W30" s="446"/>
      <c r="X30" s="365">
        <f t="shared" si="6"/>
        <v>44688</v>
      </c>
    </row>
    <row r="31" spans="1:24" ht="12" customHeight="1">
      <c r="A31" s="452"/>
      <c r="B31" s="445"/>
      <c r="C31" s="734"/>
      <c r="D31" s="450"/>
      <c r="E31" s="449"/>
      <c r="F31" s="448"/>
      <c r="G31" s="449"/>
      <c r="H31" s="450"/>
      <c r="I31" s="449">
        <v>14</v>
      </c>
      <c r="J31" s="446">
        <v>3727</v>
      </c>
      <c r="K31" s="447">
        <f t="shared" si="4"/>
        <v>3813.0936999999994</v>
      </c>
      <c r="L31" s="449">
        <v>10</v>
      </c>
      <c r="M31" s="446">
        <v>3727</v>
      </c>
      <c r="N31" s="447">
        <f t="shared" si="5"/>
        <v>3813.0936999999994</v>
      </c>
      <c r="O31" s="449">
        <v>4</v>
      </c>
      <c r="P31" s="446">
        <v>3727</v>
      </c>
      <c r="Q31" s="446">
        <f t="shared" si="8"/>
        <v>3813.0936999999994</v>
      </c>
      <c r="R31" s="446">
        <f t="shared" si="9"/>
        <v>3813.0936999999994</v>
      </c>
      <c r="S31" s="448"/>
      <c r="T31" s="450"/>
      <c r="U31" s="450"/>
      <c r="V31" s="447">
        <f t="shared" si="7"/>
        <v>44724</v>
      </c>
      <c r="W31" s="446"/>
      <c r="X31" s="365">
        <f t="shared" si="6"/>
        <v>45756</v>
      </c>
    </row>
    <row r="32" spans="1:24" ht="12" customHeight="1">
      <c r="A32" s="444" t="s">
        <v>46</v>
      </c>
      <c r="B32" s="445">
        <v>3768</v>
      </c>
      <c r="C32" s="734"/>
      <c r="D32" s="450"/>
      <c r="E32" s="449"/>
      <c r="F32" s="448"/>
      <c r="G32" s="449"/>
      <c r="H32" s="450"/>
      <c r="I32" s="449">
        <v>15</v>
      </c>
      <c r="J32" s="446">
        <v>3813</v>
      </c>
      <c r="K32" s="447">
        <f t="shared" si="4"/>
        <v>3901.0802999999996</v>
      </c>
      <c r="L32" s="449">
        <v>11</v>
      </c>
      <c r="M32" s="446">
        <v>3813</v>
      </c>
      <c r="N32" s="447">
        <f t="shared" si="5"/>
        <v>3901.0802999999996</v>
      </c>
      <c r="O32" s="449">
        <v>5</v>
      </c>
      <c r="P32" s="446">
        <v>3813</v>
      </c>
      <c r="Q32" s="446">
        <f t="shared" si="8"/>
        <v>3901.0802999999996</v>
      </c>
      <c r="R32" s="446">
        <f t="shared" si="9"/>
        <v>3901.0802999999996</v>
      </c>
      <c r="S32" s="448"/>
      <c r="T32" s="450"/>
      <c r="U32" s="450"/>
      <c r="V32" s="447">
        <f t="shared" si="7"/>
        <v>45756</v>
      </c>
      <c r="W32" s="446"/>
      <c r="X32" s="365">
        <f t="shared" si="6"/>
        <v>46812</v>
      </c>
    </row>
    <row r="33" spans="1:24" ht="12" customHeight="1">
      <c r="A33" s="452"/>
      <c r="B33" s="445"/>
      <c r="C33" s="734"/>
      <c r="D33" s="450"/>
      <c r="E33" s="449"/>
      <c r="F33" s="448"/>
      <c r="G33" s="449"/>
      <c r="H33" s="450"/>
      <c r="I33" s="457">
        <v>16</v>
      </c>
      <c r="J33" s="455">
        <v>3904</v>
      </c>
      <c r="K33" s="459">
        <f t="shared" si="4"/>
        <v>3994.1823999999997</v>
      </c>
      <c r="L33" s="457">
        <v>12</v>
      </c>
      <c r="M33" s="455">
        <v>3904</v>
      </c>
      <c r="N33" s="459">
        <f t="shared" si="5"/>
        <v>3994.1823999999997</v>
      </c>
      <c r="O33" s="449">
        <v>6</v>
      </c>
      <c r="P33" s="446">
        <v>3904</v>
      </c>
      <c r="Q33" s="446">
        <f t="shared" si="8"/>
        <v>3994.1823999999997</v>
      </c>
      <c r="R33" s="446">
        <f t="shared" si="9"/>
        <v>3994.1823999999997</v>
      </c>
      <c r="S33" s="448"/>
      <c r="T33" s="450"/>
      <c r="U33" s="450"/>
      <c r="V33" s="447">
        <f t="shared" si="7"/>
        <v>46848</v>
      </c>
      <c r="W33" s="446"/>
      <c r="X33" s="365">
        <f t="shared" si="6"/>
        <v>47928</v>
      </c>
    </row>
    <row r="34" spans="1:24" ht="12" customHeight="1">
      <c r="A34" s="444" t="s">
        <v>47</v>
      </c>
      <c r="B34" s="445">
        <v>3948</v>
      </c>
      <c r="C34" s="734"/>
      <c r="D34" s="450"/>
      <c r="E34" s="449"/>
      <c r="F34" s="448"/>
      <c r="G34" s="449"/>
      <c r="H34" s="450"/>
      <c r="I34" s="457">
        <v>17</v>
      </c>
      <c r="J34" s="455">
        <v>3995</v>
      </c>
      <c r="K34" s="459">
        <f t="shared" si="4"/>
        <v>4087.2844999999998</v>
      </c>
      <c r="L34" s="457">
        <v>13</v>
      </c>
      <c r="M34" s="455">
        <v>3995</v>
      </c>
      <c r="N34" s="459">
        <f t="shared" si="5"/>
        <v>4087.2844999999998</v>
      </c>
      <c r="O34" s="449">
        <v>7</v>
      </c>
      <c r="P34" s="446">
        <v>3995</v>
      </c>
      <c r="Q34" s="446">
        <f t="shared" si="8"/>
        <v>4087.2844999999998</v>
      </c>
      <c r="R34" s="446">
        <f t="shared" si="9"/>
        <v>4087.2844999999998</v>
      </c>
      <c r="S34" s="448"/>
      <c r="T34" s="450"/>
      <c r="U34" s="450"/>
      <c r="V34" s="447">
        <f t="shared" si="7"/>
        <v>47940</v>
      </c>
      <c r="W34" s="446"/>
      <c r="X34" s="365">
        <f t="shared" si="6"/>
        <v>49044</v>
      </c>
    </row>
    <row r="35" spans="1:24" ht="12" customHeight="1">
      <c r="A35" s="452"/>
      <c r="B35" s="445"/>
      <c r="C35" s="734"/>
      <c r="D35" s="450"/>
      <c r="E35" s="449"/>
      <c r="F35" s="448"/>
      <c r="G35" s="449"/>
      <c r="H35" s="450"/>
      <c r="I35" s="457">
        <v>18</v>
      </c>
      <c r="J35" s="455">
        <v>4091</v>
      </c>
      <c r="K35" s="459">
        <f t="shared" si="4"/>
        <v>4185.5020999999997</v>
      </c>
      <c r="L35" s="457">
        <v>14</v>
      </c>
      <c r="M35" s="455">
        <v>4091</v>
      </c>
      <c r="N35" s="459">
        <f t="shared" si="5"/>
        <v>4185.5020999999997</v>
      </c>
      <c r="O35" s="449">
        <v>8</v>
      </c>
      <c r="P35" s="446">
        <v>4091</v>
      </c>
      <c r="Q35" s="446">
        <f t="shared" si="8"/>
        <v>4185.5020999999997</v>
      </c>
      <c r="R35" s="446">
        <f t="shared" si="9"/>
        <v>4185.5020999999997</v>
      </c>
      <c r="S35" s="448"/>
      <c r="T35" s="450"/>
      <c r="U35" s="450"/>
      <c r="V35" s="447">
        <f t="shared" si="7"/>
        <v>49092</v>
      </c>
      <c r="W35" s="446"/>
      <c r="X35" s="365">
        <f t="shared" si="6"/>
        <v>50232</v>
      </c>
    </row>
    <row r="36" spans="1:24" ht="12" customHeight="1">
      <c r="A36" s="444" t="s">
        <v>48</v>
      </c>
      <c r="B36" s="445">
        <v>4136</v>
      </c>
      <c r="C36" s="734"/>
      <c r="D36" s="450"/>
      <c r="E36" s="449"/>
      <c r="F36" s="448"/>
      <c r="G36" s="449"/>
      <c r="H36" s="450"/>
      <c r="I36" s="457">
        <v>19</v>
      </c>
      <c r="J36" s="455">
        <v>4186</v>
      </c>
      <c r="K36" s="459">
        <f t="shared" si="4"/>
        <v>4282.6965999999993</v>
      </c>
      <c r="L36" s="457">
        <v>15</v>
      </c>
      <c r="M36" s="455">
        <v>4186</v>
      </c>
      <c r="N36" s="459">
        <f t="shared" si="5"/>
        <v>4282.6965999999993</v>
      </c>
      <c r="O36" s="449">
        <v>9</v>
      </c>
      <c r="P36" s="446">
        <v>4186</v>
      </c>
      <c r="Q36" s="446">
        <f t="shared" si="8"/>
        <v>4282.6965999999993</v>
      </c>
      <c r="R36" s="446">
        <f t="shared" si="9"/>
        <v>4282.6965999999993</v>
      </c>
      <c r="S36" s="448"/>
      <c r="T36" s="450"/>
      <c r="U36" s="450"/>
      <c r="V36" s="447">
        <f t="shared" si="7"/>
        <v>50232</v>
      </c>
      <c r="W36" s="446"/>
      <c r="X36" s="365">
        <f t="shared" si="6"/>
        <v>51396</v>
      </c>
    </row>
    <row r="37" spans="1:24" ht="12" customHeight="1">
      <c r="A37" s="452"/>
      <c r="B37" s="445"/>
      <c r="C37" s="734"/>
      <c r="D37" s="450"/>
      <c r="E37" s="449"/>
      <c r="F37" s="448"/>
      <c r="G37" s="449"/>
      <c r="H37" s="450"/>
      <c r="I37" s="457">
        <v>20</v>
      </c>
      <c r="J37" s="455">
        <v>4288</v>
      </c>
      <c r="K37" s="459">
        <f t="shared" si="4"/>
        <v>4387.0527999999995</v>
      </c>
      <c r="L37" s="457">
        <v>16</v>
      </c>
      <c r="M37" s="455">
        <v>4288</v>
      </c>
      <c r="N37" s="459">
        <f t="shared" si="5"/>
        <v>4387.0527999999995</v>
      </c>
      <c r="O37" s="449">
        <v>10</v>
      </c>
      <c r="P37" s="446">
        <v>4288</v>
      </c>
      <c r="Q37" s="446">
        <f t="shared" si="8"/>
        <v>4387.0527999999995</v>
      </c>
      <c r="R37" s="446">
        <f t="shared" si="9"/>
        <v>4387.0527999999995</v>
      </c>
      <c r="S37" s="448"/>
      <c r="T37" s="450"/>
      <c r="U37" s="450"/>
      <c r="V37" s="447">
        <f t="shared" si="7"/>
        <v>51456</v>
      </c>
      <c r="W37" s="446"/>
      <c r="X37" s="365">
        <f t="shared" si="6"/>
        <v>52644</v>
      </c>
    </row>
    <row r="38" spans="1:24" ht="12" customHeight="1">
      <c r="A38" s="444" t="s">
        <v>49</v>
      </c>
      <c r="B38" s="445">
        <v>4337</v>
      </c>
      <c r="C38" s="734"/>
      <c r="D38" s="450"/>
      <c r="E38" s="449"/>
      <c r="F38" s="448"/>
      <c r="G38" s="449"/>
      <c r="H38" s="450"/>
      <c r="I38" s="457">
        <v>21</v>
      </c>
      <c r="J38" s="455">
        <v>4389</v>
      </c>
      <c r="K38" s="459">
        <f t="shared" si="4"/>
        <v>4490.3858999999993</v>
      </c>
      <c r="L38" s="457">
        <v>17</v>
      </c>
      <c r="M38" s="455">
        <v>4389</v>
      </c>
      <c r="N38" s="459">
        <f t="shared" si="5"/>
        <v>4490.3858999999993</v>
      </c>
      <c r="O38" s="449">
        <v>11</v>
      </c>
      <c r="P38" s="446">
        <v>4389</v>
      </c>
      <c r="Q38" s="446">
        <f t="shared" si="8"/>
        <v>4490.3858999999993</v>
      </c>
      <c r="R38" s="446">
        <f t="shared" si="9"/>
        <v>4490.3858999999993</v>
      </c>
      <c r="S38" s="448">
        <v>1</v>
      </c>
      <c r="T38" s="446">
        <v>4389</v>
      </c>
      <c r="U38" s="446">
        <f t="shared" ref="U38:U46" si="10">T38*1.0231</f>
        <v>4490.3858999999993</v>
      </c>
      <c r="V38" s="447">
        <f t="shared" si="7"/>
        <v>52668</v>
      </c>
      <c r="W38" s="446">
        <f t="shared" ref="W38:W51" si="11">U38</f>
        <v>4490.3858999999993</v>
      </c>
      <c r="X38" s="365">
        <f t="shared" si="6"/>
        <v>53880</v>
      </c>
    </row>
    <row r="39" spans="1:24" ht="12" customHeight="1">
      <c r="A39" s="452"/>
      <c r="B39" s="445"/>
      <c r="C39" s="734"/>
      <c r="D39" s="450"/>
      <c r="E39" s="449"/>
      <c r="F39" s="448"/>
      <c r="G39" s="449"/>
      <c r="H39" s="450"/>
      <c r="I39" s="457">
        <v>22</v>
      </c>
      <c r="J39" s="455">
        <v>4493</v>
      </c>
      <c r="K39" s="459">
        <f t="shared" si="4"/>
        <v>4596.7882999999993</v>
      </c>
      <c r="L39" s="457">
        <v>18</v>
      </c>
      <c r="M39" s="455">
        <v>4493</v>
      </c>
      <c r="N39" s="459">
        <f t="shared" si="5"/>
        <v>4596.7882999999993</v>
      </c>
      <c r="O39" s="449">
        <v>12</v>
      </c>
      <c r="P39" s="446">
        <v>4493</v>
      </c>
      <c r="Q39" s="446">
        <f t="shared" si="8"/>
        <v>4596.7882999999993</v>
      </c>
      <c r="R39" s="446">
        <f t="shared" si="9"/>
        <v>4596.7882999999993</v>
      </c>
      <c r="S39" s="448">
        <v>2</v>
      </c>
      <c r="T39" s="446">
        <v>4493</v>
      </c>
      <c r="U39" s="446">
        <f t="shared" si="10"/>
        <v>4596.7882999999993</v>
      </c>
      <c r="V39" s="447">
        <f t="shared" si="7"/>
        <v>53916</v>
      </c>
      <c r="W39" s="446">
        <f t="shared" si="11"/>
        <v>4596.7882999999993</v>
      </c>
      <c r="X39" s="365">
        <f t="shared" si="6"/>
        <v>55164</v>
      </c>
    </row>
    <row r="40" spans="1:24" ht="12" customHeight="1">
      <c r="A40" s="444" t="s">
        <v>50</v>
      </c>
      <c r="B40" s="445">
        <v>4543</v>
      </c>
      <c r="C40" s="734"/>
      <c r="D40" s="450"/>
      <c r="E40" s="449"/>
      <c r="F40" s="448"/>
      <c r="G40" s="449"/>
      <c r="H40" s="450"/>
      <c r="I40" s="457">
        <v>23</v>
      </c>
      <c r="J40" s="455">
        <v>4598</v>
      </c>
      <c r="K40" s="459">
        <f t="shared" si="4"/>
        <v>4704.2137999999995</v>
      </c>
      <c r="L40" s="457">
        <v>19</v>
      </c>
      <c r="M40" s="455">
        <v>4598</v>
      </c>
      <c r="N40" s="459">
        <f t="shared" si="5"/>
        <v>4704.2137999999995</v>
      </c>
      <c r="O40" s="449">
        <v>13</v>
      </c>
      <c r="P40" s="446">
        <v>4598</v>
      </c>
      <c r="Q40" s="446">
        <f t="shared" si="8"/>
        <v>4704.2137999999995</v>
      </c>
      <c r="R40" s="446">
        <f t="shared" si="9"/>
        <v>4704.2137999999995</v>
      </c>
      <c r="S40" s="448">
        <v>3</v>
      </c>
      <c r="T40" s="446">
        <v>4598</v>
      </c>
      <c r="U40" s="446">
        <f t="shared" si="10"/>
        <v>4704.2137999999995</v>
      </c>
      <c r="V40" s="447">
        <f t="shared" si="7"/>
        <v>55176</v>
      </c>
      <c r="W40" s="446">
        <f t="shared" si="11"/>
        <v>4704.2137999999995</v>
      </c>
      <c r="X40" s="365">
        <f t="shared" si="6"/>
        <v>56448</v>
      </c>
    </row>
    <row r="41" spans="1:24" ht="12" customHeight="1">
      <c r="A41" s="452"/>
      <c r="B41" s="445"/>
      <c r="C41" s="734"/>
      <c r="D41" s="450"/>
      <c r="E41" s="449"/>
      <c r="F41" s="448"/>
      <c r="G41" s="449"/>
      <c r="H41" s="450"/>
      <c r="I41" s="457">
        <v>24</v>
      </c>
      <c r="J41" s="455">
        <v>4709</v>
      </c>
      <c r="K41" s="459">
        <f t="shared" si="4"/>
        <v>4817.7778999999991</v>
      </c>
      <c r="L41" s="457">
        <v>20</v>
      </c>
      <c r="M41" s="455">
        <v>4709</v>
      </c>
      <c r="N41" s="459">
        <f t="shared" si="5"/>
        <v>4817.7778999999991</v>
      </c>
      <c r="O41" s="449">
        <v>14</v>
      </c>
      <c r="P41" s="446">
        <v>4709</v>
      </c>
      <c r="Q41" s="446">
        <f t="shared" si="8"/>
        <v>4817.7778999999991</v>
      </c>
      <c r="R41" s="446">
        <f t="shared" si="9"/>
        <v>4817.7778999999991</v>
      </c>
      <c r="S41" s="448">
        <v>4</v>
      </c>
      <c r="T41" s="446">
        <v>4709</v>
      </c>
      <c r="U41" s="446">
        <f t="shared" si="10"/>
        <v>4817.7778999999991</v>
      </c>
      <c r="V41" s="447">
        <f t="shared" si="7"/>
        <v>56508</v>
      </c>
      <c r="W41" s="446">
        <f t="shared" si="11"/>
        <v>4817.7778999999991</v>
      </c>
      <c r="X41" s="365">
        <f t="shared" si="6"/>
        <v>57816</v>
      </c>
    </row>
    <row r="42" spans="1:24" ht="12" customHeight="1">
      <c r="A42" s="444" t="s">
        <v>51</v>
      </c>
      <c r="B42" s="445">
        <v>4763</v>
      </c>
      <c r="C42" s="734"/>
      <c r="D42" s="450"/>
      <c r="E42" s="449"/>
      <c r="F42" s="448"/>
      <c r="G42" s="449"/>
      <c r="H42" s="450"/>
      <c r="I42" s="457">
        <v>25</v>
      </c>
      <c r="J42" s="455">
        <v>4820</v>
      </c>
      <c r="K42" s="459">
        <f t="shared" si="4"/>
        <v>4931.3419999999996</v>
      </c>
      <c r="L42" s="457">
        <v>21</v>
      </c>
      <c r="M42" s="455">
        <v>4820</v>
      </c>
      <c r="N42" s="459">
        <f t="shared" si="5"/>
        <v>4931.3419999999996</v>
      </c>
      <c r="O42" s="449">
        <v>15</v>
      </c>
      <c r="P42" s="446">
        <v>4820</v>
      </c>
      <c r="Q42" s="446">
        <f t="shared" si="8"/>
        <v>4931.3419999999996</v>
      </c>
      <c r="R42" s="446">
        <f t="shared" si="9"/>
        <v>4931.3419999999996</v>
      </c>
      <c r="S42" s="448">
        <v>5</v>
      </c>
      <c r="T42" s="446">
        <v>4820</v>
      </c>
      <c r="U42" s="446">
        <f t="shared" si="10"/>
        <v>4931.3419999999996</v>
      </c>
      <c r="V42" s="447">
        <f t="shared" si="7"/>
        <v>57840</v>
      </c>
      <c r="W42" s="446">
        <f t="shared" si="11"/>
        <v>4931.3419999999996</v>
      </c>
      <c r="X42" s="365">
        <f t="shared" si="6"/>
        <v>59172</v>
      </c>
    </row>
    <row r="43" spans="1:24" ht="12" customHeight="1">
      <c r="A43" s="452"/>
      <c r="B43" s="445"/>
      <c r="C43" s="734"/>
      <c r="D43" s="450"/>
      <c r="E43" s="449"/>
      <c r="F43" s="448"/>
      <c r="G43" s="449"/>
      <c r="H43" s="450"/>
      <c r="I43" s="457">
        <v>26</v>
      </c>
      <c r="J43" s="455">
        <v>4937</v>
      </c>
      <c r="K43" s="459">
        <f t="shared" si="4"/>
        <v>5051.0446999999995</v>
      </c>
      <c r="L43" s="457">
        <v>22</v>
      </c>
      <c r="M43" s="455">
        <v>4937</v>
      </c>
      <c r="N43" s="459">
        <f t="shared" si="5"/>
        <v>5051.0446999999995</v>
      </c>
      <c r="O43" s="457">
        <v>16</v>
      </c>
      <c r="P43" s="455">
        <v>4937</v>
      </c>
      <c r="Q43" s="455">
        <f t="shared" si="8"/>
        <v>5051.0446999999995</v>
      </c>
      <c r="R43" s="455">
        <f t="shared" si="9"/>
        <v>5051.0446999999995</v>
      </c>
      <c r="S43" s="448">
        <v>6</v>
      </c>
      <c r="T43" s="446">
        <v>4937</v>
      </c>
      <c r="U43" s="446">
        <f t="shared" si="10"/>
        <v>5051.0446999999995</v>
      </c>
      <c r="V43" s="447">
        <f t="shared" si="7"/>
        <v>59244</v>
      </c>
      <c r="W43" s="446">
        <f t="shared" si="11"/>
        <v>5051.0446999999995</v>
      </c>
      <c r="X43" s="365">
        <f t="shared" si="6"/>
        <v>60612</v>
      </c>
    </row>
    <row r="44" spans="1:24" ht="12" customHeight="1">
      <c r="A44" s="444" t="s">
        <v>52</v>
      </c>
      <c r="B44" s="445">
        <v>4993</v>
      </c>
      <c r="C44" s="734"/>
      <c r="D44" s="450"/>
      <c r="E44" s="449"/>
      <c r="F44" s="448"/>
      <c r="G44" s="449"/>
      <c r="H44" s="450"/>
      <c r="I44" s="457">
        <v>27</v>
      </c>
      <c r="J44" s="455">
        <v>5053</v>
      </c>
      <c r="K44" s="459">
        <f t="shared" si="4"/>
        <v>5169.7242999999999</v>
      </c>
      <c r="L44" s="457">
        <v>23</v>
      </c>
      <c r="M44" s="455">
        <v>5053</v>
      </c>
      <c r="N44" s="459">
        <f t="shared" si="5"/>
        <v>5169.7242999999999</v>
      </c>
      <c r="O44" s="457">
        <v>17</v>
      </c>
      <c r="P44" s="455">
        <v>5053</v>
      </c>
      <c r="Q44" s="455">
        <f t="shared" si="8"/>
        <v>5169.7242999999999</v>
      </c>
      <c r="R44" s="455">
        <f t="shared" si="9"/>
        <v>5169.7242999999999</v>
      </c>
      <c r="S44" s="448">
        <v>7</v>
      </c>
      <c r="T44" s="446">
        <v>5053</v>
      </c>
      <c r="U44" s="446">
        <f t="shared" si="10"/>
        <v>5169.7242999999999</v>
      </c>
      <c r="V44" s="447">
        <f t="shared" si="7"/>
        <v>60636</v>
      </c>
      <c r="W44" s="446">
        <f t="shared" si="11"/>
        <v>5169.7242999999999</v>
      </c>
      <c r="X44" s="365">
        <f t="shared" si="6"/>
        <v>62040</v>
      </c>
    </row>
    <row r="45" spans="1:24" ht="12" customHeight="1">
      <c r="A45" s="452"/>
      <c r="B45" s="445"/>
      <c r="C45" s="734"/>
      <c r="D45" s="450"/>
      <c r="E45" s="449"/>
      <c r="F45" s="448"/>
      <c r="G45" s="449"/>
      <c r="H45" s="450"/>
      <c r="I45" s="457">
        <v>28</v>
      </c>
      <c r="J45" s="455">
        <v>5174</v>
      </c>
      <c r="K45" s="459">
        <f t="shared" si="4"/>
        <v>5293.5193999999992</v>
      </c>
      <c r="L45" s="457">
        <v>24</v>
      </c>
      <c r="M45" s="455">
        <v>5174</v>
      </c>
      <c r="N45" s="459">
        <f t="shared" si="5"/>
        <v>5293.5193999999992</v>
      </c>
      <c r="O45" s="457">
        <v>18</v>
      </c>
      <c r="P45" s="455">
        <v>5174</v>
      </c>
      <c r="Q45" s="455">
        <f t="shared" si="8"/>
        <v>5293.5193999999992</v>
      </c>
      <c r="R45" s="455">
        <f t="shared" si="9"/>
        <v>5293.5193999999992</v>
      </c>
      <c r="S45" s="448">
        <v>8</v>
      </c>
      <c r="T45" s="446">
        <v>5174</v>
      </c>
      <c r="U45" s="446">
        <f t="shared" si="10"/>
        <v>5293.5193999999992</v>
      </c>
      <c r="V45" s="447">
        <f t="shared" si="7"/>
        <v>62088</v>
      </c>
      <c r="W45" s="446">
        <f t="shared" si="11"/>
        <v>5293.5193999999992</v>
      </c>
      <c r="X45" s="365">
        <f t="shared" si="6"/>
        <v>63528</v>
      </c>
    </row>
    <row r="46" spans="1:24" ht="12" customHeight="1">
      <c r="A46" s="444" t="s">
        <v>53</v>
      </c>
      <c r="B46" s="445">
        <v>5232</v>
      </c>
      <c r="C46" s="734"/>
      <c r="D46" s="450"/>
      <c r="E46" s="449"/>
      <c r="F46" s="448"/>
      <c r="G46" s="449"/>
      <c r="H46" s="450"/>
      <c r="I46" s="449"/>
      <c r="J46" s="450"/>
      <c r="K46" s="449"/>
      <c r="L46" s="460">
        <v>25</v>
      </c>
      <c r="M46" s="454"/>
      <c r="N46" s="459">
        <v>5417</v>
      </c>
      <c r="O46" s="457">
        <v>19</v>
      </c>
      <c r="P46" s="455">
        <v>5295</v>
      </c>
      <c r="Q46" s="455">
        <f t="shared" si="8"/>
        <v>5417.3144999999995</v>
      </c>
      <c r="R46" s="455">
        <f t="shared" si="9"/>
        <v>5417.3144999999995</v>
      </c>
      <c r="S46" s="448">
        <v>9</v>
      </c>
      <c r="T46" s="446">
        <v>5295</v>
      </c>
      <c r="U46" s="446">
        <f t="shared" si="10"/>
        <v>5417.3144999999995</v>
      </c>
      <c r="V46" s="447">
        <f>12*P46</f>
        <v>63540</v>
      </c>
      <c r="W46" s="446">
        <f t="shared" si="11"/>
        <v>5417.3144999999995</v>
      </c>
      <c r="X46" s="365">
        <f t="shared" ref="X46:X51" si="12">ROUND(U46,0)*12</f>
        <v>65004</v>
      </c>
    </row>
    <row r="47" spans="1:24" ht="12" customHeight="1">
      <c r="A47" s="452"/>
      <c r="B47" s="445"/>
      <c r="C47" s="734"/>
      <c r="D47" s="450"/>
      <c r="E47" s="449"/>
      <c r="F47" s="448"/>
      <c r="G47" s="449"/>
      <c r="H47" s="450"/>
      <c r="I47" s="449"/>
      <c r="J47" s="450"/>
      <c r="K47" s="449"/>
      <c r="L47" s="460">
        <v>26</v>
      </c>
      <c r="M47" s="454"/>
      <c r="N47" s="459">
        <v>5550</v>
      </c>
      <c r="O47" s="457">
        <v>20</v>
      </c>
      <c r="P47" s="455">
        <v>5419</v>
      </c>
      <c r="Q47" s="455">
        <v>5550</v>
      </c>
      <c r="R47" s="455">
        <f t="shared" si="9"/>
        <v>5550</v>
      </c>
      <c r="S47" s="456">
        <v>10</v>
      </c>
      <c r="T47" s="455">
        <v>5419</v>
      </c>
      <c r="U47" s="455">
        <v>5550</v>
      </c>
      <c r="V47" s="447">
        <f>12*P47</f>
        <v>65028</v>
      </c>
      <c r="W47" s="455">
        <f t="shared" si="11"/>
        <v>5550</v>
      </c>
      <c r="X47" s="365">
        <f t="shared" si="12"/>
        <v>66600</v>
      </c>
    </row>
    <row r="48" spans="1:24" ht="12" customHeight="1">
      <c r="A48" s="452"/>
      <c r="B48" s="445"/>
      <c r="C48" s="734"/>
      <c r="D48" s="450"/>
      <c r="E48" s="449"/>
      <c r="F48" s="448"/>
      <c r="G48" s="449"/>
      <c r="H48" s="450"/>
      <c r="I48" s="449"/>
      <c r="J48" s="450"/>
      <c r="K48" s="449"/>
      <c r="L48" s="460">
        <v>27</v>
      </c>
      <c r="M48" s="454"/>
      <c r="N48" s="459">
        <v>5683</v>
      </c>
      <c r="O48" s="457">
        <v>21</v>
      </c>
      <c r="P48" s="455">
        <v>5547</v>
      </c>
      <c r="Q48" s="455">
        <v>5683</v>
      </c>
      <c r="R48" s="455">
        <f t="shared" si="9"/>
        <v>5683</v>
      </c>
      <c r="S48" s="456">
        <v>11</v>
      </c>
      <c r="T48" s="455">
        <v>5547</v>
      </c>
      <c r="U48" s="455">
        <v>5683</v>
      </c>
      <c r="V48" s="447">
        <f>12*P48</f>
        <v>66564</v>
      </c>
      <c r="W48" s="455">
        <f t="shared" si="11"/>
        <v>5683</v>
      </c>
      <c r="X48" s="365">
        <f t="shared" si="12"/>
        <v>68196</v>
      </c>
    </row>
    <row r="49" spans="1:24" ht="12" customHeight="1">
      <c r="A49" s="452"/>
      <c r="B49" s="445"/>
      <c r="C49" s="734"/>
      <c r="D49" s="450"/>
      <c r="E49" s="449"/>
      <c r="F49" s="448"/>
      <c r="G49" s="449"/>
      <c r="H49" s="450"/>
      <c r="I49" s="449"/>
      <c r="J49" s="450"/>
      <c r="K49" s="449"/>
      <c r="L49" s="460">
        <v>28</v>
      </c>
      <c r="M49" s="454"/>
      <c r="N49" s="459">
        <v>5819</v>
      </c>
      <c r="O49" s="457">
        <v>22</v>
      </c>
      <c r="P49" s="455">
        <v>5677</v>
      </c>
      <c r="Q49" s="455">
        <v>5819</v>
      </c>
      <c r="R49" s="455">
        <f t="shared" si="9"/>
        <v>5819</v>
      </c>
      <c r="S49" s="456">
        <v>12</v>
      </c>
      <c r="T49" s="455">
        <v>5677</v>
      </c>
      <c r="U49" s="455">
        <v>5819</v>
      </c>
      <c r="V49" s="447">
        <f>12*P49</f>
        <v>68124</v>
      </c>
      <c r="W49" s="455">
        <f t="shared" si="11"/>
        <v>5819</v>
      </c>
      <c r="X49" s="365">
        <f t="shared" si="12"/>
        <v>69828</v>
      </c>
    </row>
    <row r="50" spans="1:24" ht="12" customHeight="1">
      <c r="A50" s="452"/>
      <c r="B50" s="445"/>
      <c r="C50" s="734"/>
      <c r="D50" s="450"/>
      <c r="E50" s="449"/>
      <c r="F50" s="448"/>
      <c r="G50" s="449"/>
      <c r="H50" s="450"/>
      <c r="I50" s="449"/>
      <c r="J50" s="450"/>
      <c r="K50" s="449"/>
      <c r="L50" s="449"/>
      <c r="M50" s="450"/>
      <c r="N50" s="449"/>
      <c r="O50" s="457">
        <v>23</v>
      </c>
      <c r="P50" s="454"/>
      <c r="Q50" s="461" t="s">
        <v>3</v>
      </c>
      <c r="R50" s="455">
        <v>5956</v>
      </c>
      <c r="S50" s="456">
        <v>13</v>
      </c>
      <c r="T50" s="455">
        <v>5811</v>
      </c>
      <c r="U50" s="455">
        <v>5956</v>
      </c>
      <c r="V50" s="447">
        <f>12*T50</f>
        <v>69732</v>
      </c>
      <c r="W50" s="455">
        <f t="shared" si="11"/>
        <v>5956</v>
      </c>
      <c r="X50" s="365">
        <f t="shared" si="12"/>
        <v>71472</v>
      </c>
    </row>
    <row r="51" spans="1:24" ht="12" customHeight="1">
      <c r="A51" s="452"/>
      <c r="B51" s="445"/>
      <c r="C51" s="734"/>
      <c r="D51" s="450"/>
      <c r="E51" s="449"/>
      <c r="F51" s="448"/>
      <c r="G51" s="449"/>
      <c r="H51" s="450"/>
      <c r="I51" s="449"/>
      <c r="J51" s="450"/>
      <c r="K51" s="449"/>
      <c r="L51" s="449"/>
      <c r="M51" s="450"/>
      <c r="N51" s="449"/>
      <c r="O51" s="457">
        <v>24</v>
      </c>
      <c r="P51" s="454"/>
      <c r="Q51" s="461" t="s">
        <v>3</v>
      </c>
      <c r="R51" s="455">
        <v>6102</v>
      </c>
      <c r="S51" s="456">
        <v>14</v>
      </c>
      <c r="T51" s="455">
        <v>5948</v>
      </c>
      <c r="U51" s="455">
        <v>6102</v>
      </c>
      <c r="V51" s="447">
        <f>12*T51</f>
        <v>71376</v>
      </c>
      <c r="W51" s="455">
        <f t="shared" si="11"/>
        <v>6102</v>
      </c>
      <c r="X51" s="365">
        <f t="shared" si="12"/>
        <v>73224</v>
      </c>
    </row>
    <row r="52" spans="1:24" ht="12" customHeight="1">
      <c r="A52" s="452"/>
      <c r="B52" s="445"/>
      <c r="C52" s="734"/>
      <c r="D52" s="450"/>
      <c r="E52" s="449"/>
      <c r="F52" s="448"/>
      <c r="G52" s="449"/>
      <c r="H52" s="450"/>
      <c r="I52" s="449"/>
      <c r="J52" s="450"/>
      <c r="K52" s="449"/>
      <c r="L52" s="449"/>
      <c r="M52" s="450"/>
      <c r="N52" s="449"/>
      <c r="O52" s="457">
        <v>25</v>
      </c>
      <c r="P52" s="454"/>
      <c r="Q52" s="461" t="s">
        <v>3</v>
      </c>
      <c r="R52" s="455">
        <v>6245</v>
      </c>
      <c r="S52" s="456">
        <v>15</v>
      </c>
      <c r="T52" s="462"/>
      <c r="U52" s="463"/>
      <c r="V52" s="462">
        <v>6245</v>
      </c>
      <c r="W52" s="455">
        <v>6245</v>
      </c>
      <c r="X52" s="365">
        <f>12*W52</f>
        <v>74940</v>
      </c>
    </row>
    <row r="53" spans="1:24" ht="12" customHeight="1">
      <c r="A53" s="452"/>
      <c r="B53" s="445"/>
      <c r="C53" s="734"/>
      <c r="D53" s="450"/>
      <c r="E53" s="449"/>
      <c r="F53" s="448"/>
      <c r="G53" s="449"/>
      <c r="H53" s="450"/>
      <c r="I53" s="449"/>
      <c r="J53" s="450"/>
      <c r="K53" s="449"/>
      <c r="L53" s="449"/>
      <c r="M53" s="450"/>
      <c r="N53" s="449"/>
      <c r="O53" s="457">
        <v>26</v>
      </c>
      <c r="P53" s="454"/>
      <c r="Q53" s="461" t="s">
        <v>3</v>
      </c>
      <c r="R53" s="455">
        <v>6393</v>
      </c>
      <c r="S53" s="456">
        <v>16</v>
      </c>
      <c r="T53" s="462"/>
      <c r="U53" s="463"/>
      <c r="V53" s="462">
        <v>6393</v>
      </c>
      <c r="W53" s="455">
        <v>6393</v>
      </c>
      <c r="X53" s="365">
        <f>12*W53</f>
        <v>76716</v>
      </c>
    </row>
    <row r="54" spans="1:24" ht="12" customHeight="1">
      <c r="A54" s="452"/>
      <c r="B54" s="445"/>
      <c r="C54" s="734"/>
      <c r="D54" s="450"/>
      <c r="E54" s="449"/>
      <c r="F54" s="448"/>
      <c r="G54" s="449"/>
      <c r="H54" s="450"/>
      <c r="I54" s="449"/>
      <c r="J54" s="450"/>
      <c r="K54" s="449"/>
      <c r="L54" s="449"/>
      <c r="M54" s="450"/>
      <c r="N54" s="449"/>
      <c r="O54" s="449"/>
      <c r="P54" s="450"/>
      <c r="Q54" s="450"/>
      <c r="R54" s="450"/>
      <c r="S54" s="456">
        <v>17</v>
      </c>
      <c r="T54" s="462"/>
      <c r="U54" s="463"/>
      <c r="V54" s="462">
        <v>6545</v>
      </c>
      <c r="W54" s="455">
        <v>6545</v>
      </c>
      <c r="X54" s="365">
        <f>12*W54</f>
        <v>78540</v>
      </c>
    </row>
    <row r="55" spans="1:24" ht="12" customHeight="1">
      <c r="A55" s="452"/>
      <c r="B55" s="445"/>
      <c r="C55" s="734"/>
      <c r="D55" s="450"/>
      <c r="E55" s="449"/>
      <c r="F55" s="448"/>
      <c r="G55" s="449"/>
      <c r="H55" s="450"/>
      <c r="I55" s="449"/>
      <c r="J55" s="450"/>
      <c r="K55" s="449"/>
      <c r="L55" s="449"/>
      <c r="M55" s="450"/>
      <c r="N55" s="449"/>
      <c r="O55" s="449"/>
      <c r="P55" s="450"/>
      <c r="Q55" s="450"/>
      <c r="R55" s="450"/>
      <c r="S55" s="456">
        <v>18</v>
      </c>
      <c r="T55" s="462"/>
      <c r="U55" s="463"/>
      <c r="V55" s="462">
        <v>6700</v>
      </c>
      <c r="W55" s="455">
        <v>6700</v>
      </c>
      <c r="X55" s="365">
        <f>12*W55</f>
        <v>80400</v>
      </c>
    </row>
    <row r="56" spans="1:24" s="467" customFormat="1" ht="12" customHeight="1">
      <c r="A56" s="464"/>
      <c r="B56" s="465" t="s">
        <v>54</v>
      </c>
      <c r="C56" s="698"/>
      <c r="D56" s="466"/>
      <c r="E56" s="698" t="s">
        <v>60</v>
      </c>
      <c r="F56" s="465"/>
      <c r="G56" s="465"/>
      <c r="H56" s="466"/>
      <c r="I56" s="465"/>
      <c r="J56" s="466"/>
      <c r="K56" s="465"/>
      <c r="L56" s="465"/>
      <c r="M56" s="466"/>
      <c r="N56" s="465"/>
      <c r="O56" s="465"/>
      <c r="P56" s="466"/>
      <c r="Q56" s="466"/>
      <c r="R56" s="466"/>
      <c r="S56" s="465"/>
      <c r="T56" s="466"/>
      <c r="U56" s="466"/>
      <c r="V56" s="465"/>
      <c r="W56" s="466"/>
      <c r="X56" s="408"/>
    </row>
  </sheetData>
  <phoneticPr fontId="3" type="noConversion"/>
  <printOptions horizontalCentered="1" verticalCentered="1" gridLines="1" gridLinesSet="0"/>
  <pageMargins left="0.25" right="0.196850393700787" top="1.25" bottom="0.4" header="0.45" footer="0.2"/>
  <pageSetup orientation="portrait" horizontalDpi="4294967292" r:id="rId1"/>
  <headerFooter alignWithMargins="0">
    <oddHeader xml:space="preserve">&amp;L
&amp;C&amp;"Times New Roman,Bold"&amp;11The California State Universities
ACADEMIC YEAR FACULTY Salary Schedule
Effective July 1, 1996
(Class Codes 2358, 2360, 2375, 2378, 2381, 2384, 2399, 2482,  2919)&amp;R&amp;"Times New Roman,Bold"&amp;11 7-1-96
2.31% GSI
1 Step SSI
</oddHeader>
    <oddFooter>&amp;L&amp;"Times New Roman,Bold"&amp;10CSUS:FSA:cks&amp;R&amp;"Times New Roman,Bold"&amp;10&amp;D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opLeftCell="C1" workbookViewId="0">
      <selection activeCell="E6" sqref="E6"/>
    </sheetView>
  </sheetViews>
  <sheetFormatPr defaultRowHeight="12" customHeight="1"/>
  <cols>
    <col min="1" max="1" width="7.85546875" style="700" hidden="1" customWidth="1"/>
    <col min="2" max="2" width="10.7109375" style="700" hidden="1" customWidth="1"/>
    <col min="3" max="3" width="2.140625" style="468" bestFit="1" customWidth="1"/>
    <col min="4" max="4" width="12.7109375" style="691" hidden="1" customWidth="1"/>
    <col min="5" max="5" width="9.7109375" style="469" customWidth="1"/>
    <col min="6" max="6" width="3" style="469" bestFit="1" customWidth="1"/>
    <col min="7" max="7" width="12.7109375" style="469" hidden="1" customWidth="1"/>
    <col min="8" max="8" width="9.28515625" style="469" bestFit="1" customWidth="1"/>
    <col min="9" max="9" width="3" style="469" bestFit="1" customWidth="1"/>
    <col min="10" max="10" width="12.7109375" style="469" hidden="1" customWidth="1"/>
    <col min="11" max="11" width="9.7109375" style="469" customWidth="1"/>
    <col min="12" max="12" width="3" style="469" bestFit="1" customWidth="1"/>
    <col min="13" max="13" width="12.7109375" style="469" hidden="1" customWidth="1"/>
    <col min="14" max="14" width="9" style="469" bestFit="1" customWidth="1"/>
    <col min="15" max="15" width="3" style="469" bestFit="1" customWidth="1"/>
    <col min="16" max="16" width="12.7109375" style="469" hidden="1" customWidth="1"/>
    <col min="17" max="17" width="9.140625" style="469" bestFit="1"/>
    <col min="18" max="18" width="8.7109375" style="469" bestFit="1" customWidth="1"/>
    <col min="19" max="19" width="3" style="469" bestFit="1" customWidth="1"/>
    <col min="20" max="20" width="12.7109375" style="469" hidden="1" customWidth="1"/>
    <col min="21" max="21" width="10" style="469" bestFit="1" customWidth="1"/>
    <col min="22" max="22" width="12.7109375" style="469" hidden="1" customWidth="1"/>
    <col min="23" max="23" width="8" style="468" bestFit="1" customWidth="1"/>
    <col min="24" max="24" width="8" style="469" bestFit="1" customWidth="1"/>
    <col min="25" max="16384" width="9.140625" style="691"/>
  </cols>
  <sheetData>
    <row r="1" spans="1:24" s="686" customFormat="1" ht="12" customHeight="1">
      <c r="A1" s="679"/>
      <c r="B1" s="418"/>
      <c r="C1" s="418"/>
      <c r="D1" s="435" t="s">
        <v>29</v>
      </c>
      <c r="E1" s="680" t="s">
        <v>0</v>
      </c>
      <c r="F1" s="418"/>
      <c r="G1" s="428" t="s">
        <v>30</v>
      </c>
      <c r="H1" s="681" t="s">
        <v>1</v>
      </c>
      <c r="I1" s="418"/>
      <c r="J1" s="428" t="s">
        <v>31</v>
      </c>
      <c r="K1" s="682" t="s">
        <v>2</v>
      </c>
      <c r="L1" s="683"/>
      <c r="M1" s="682" t="s">
        <v>2</v>
      </c>
      <c r="N1" s="684"/>
      <c r="O1" s="418" t="s">
        <v>3</v>
      </c>
      <c r="P1" s="685" t="s">
        <v>32</v>
      </c>
      <c r="Q1" s="683" t="s">
        <v>4</v>
      </c>
      <c r="R1" s="683"/>
      <c r="S1" s="685"/>
      <c r="T1" s="418" t="s">
        <v>33</v>
      </c>
      <c r="U1" s="683" t="s">
        <v>5</v>
      </c>
      <c r="V1" s="683"/>
      <c r="W1" s="683"/>
      <c r="X1" s="423"/>
    </row>
    <row r="2" spans="1:24" s="686" customFormat="1" ht="12" customHeight="1">
      <c r="A2" s="687" t="s">
        <v>6</v>
      </c>
      <c r="B2" s="428" t="s">
        <v>7</v>
      </c>
      <c r="C2" s="428" t="s">
        <v>8</v>
      </c>
      <c r="D2" s="428"/>
      <c r="E2" s="428" t="s">
        <v>9</v>
      </c>
      <c r="F2" s="428"/>
      <c r="G2" s="428" t="s">
        <v>16</v>
      </c>
      <c r="H2" s="428" t="s">
        <v>10</v>
      </c>
      <c r="I2" s="428"/>
      <c r="J2" s="428" t="s">
        <v>17</v>
      </c>
      <c r="K2" s="428" t="s">
        <v>3</v>
      </c>
      <c r="L2" s="428"/>
      <c r="M2" s="428" t="s">
        <v>3</v>
      </c>
      <c r="N2" s="428" t="s">
        <v>11</v>
      </c>
      <c r="O2" s="428"/>
      <c r="P2" s="428" t="s">
        <v>18</v>
      </c>
      <c r="Q2" s="428" t="s">
        <v>3</v>
      </c>
      <c r="R2" s="428" t="s">
        <v>12</v>
      </c>
      <c r="S2" s="435"/>
      <c r="T2" s="428" t="s">
        <v>19</v>
      </c>
      <c r="U2" s="428" t="s">
        <v>3</v>
      </c>
      <c r="V2" s="429"/>
      <c r="W2" s="428" t="s">
        <v>13</v>
      </c>
      <c r="X2" s="429"/>
    </row>
    <row r="3" spans="1:24" s="686" customFormat="1" ht="12" customHeight="1">
      <c r="A3" s="687" t="s">
        <v>14</v>
      </c>
      <c r="B3" s="428" t="s">
        <v>14</v>
      </c>
      <c r="C3" s="435" t="s">
        <v>15</v>
      </c>
      <c r="D3" s="429"/>
      <c r="E3" s="428" t="s">
        <v>3</v>
      </c>
      <c r="F3" s="429"/>
      <c r="G3" s="428" t="s">
        <v>23</v>
      </c>
      <c r="H3" s="428" t="s">
        <v>16</v>
      </c>
      <c r="I3" s="428"/>
      <c r="J3" s="435" t="s">
        <v>58</v>
      </c>
      <c r="K3" s="428" t="s">
        <v>17</v>
      </c>
      <c r="L3" s="429"/>
      <c r="M3" s="429"/>
      <c r="N3" s="429"/>
      <c r="O3" s="429"/>
      <c r="P3" s="435" t="s">
        <v>25</v>
      </c>
      <c r="Q3" s="428" t="s">
        <v>18</v>
      </c>
      <c r="R3" s="428"/>
      <c r="S3" s="435"/>
      <c r="T3" s="428" t="s">
        <v>26</v>
      </c>
      <c r="U3" s="428" t="s">
        <v>19</v>
      </c>
      <c r="V3" s="429"/>
      <c r="W3" s="428"/>
      <c r="X3" s="428" t="s">
        <v>3</v>
      </c>
    </row>
    <row r="4" spans="1:24" s="686" customFormat="1" ht="12" customHeight="1">
      <c r="A4" s="687" t="s">
        <v>20</v>
      </c>
      <c r="B4" s="428" t="s">
        <v>67</v>
      </c>
      <c r="C4" s="435" t="s">
        <v>22</v>
      </c>
      <c r="D4" s="428" t="s">
        <v>9</v>
      </c>
      <c r="E4" s="428" t="s">
        <v>3</v>
      </c>
      <c r="F4" s="429"/>
      <c r="G4" s="435" t="s">
        <v>10</v>
      </c>
      <c r="H4" s="428" t="s">
        <v>23</v>
      </c>
      <c r="I4" s="428"/>
      <c r="J4" s="427"/>
      <c r="K4" s="435" t="s">
        <v>58</v>
      </c>
      <c r="L4" s="435"/>
      <c r="M4" s="428" t="s">
        <v>63</v>
      </c>
      <c r="N4" s="428" t="s">
        <v>3</v>
      </c>
      <c r="O4" s="429"/>
      <c r="P4" s="428" t="s">
        <v>12</v>
      </c>
      <c r="Q4" s="428" t="s">
        <v>25</v>
      </c>
      <c r="R4" s="428"/>
      <c r="S4" s="435"/>
      <c r="T4" s="428" t="s">
        <v>13</v>
      </c>
      <c r="U4" s="428" t="s">
        <v>26</v>
      </c>
      <c r="V4" s="435" t="s">
        <v>64</v>
      </c>
      <c r="W4" s="435"/>
      <c r="X4" s="435" t="s">
        <v>27</v>
      </c>
    </row>
    <row r="5" spans="1:24" s="686" customFormat="1" ht="12" customHeight="1" thickBot="1">
      <c r="A5" s="688">
        <v>34881</v>
      </c>
      <c r="B5" s="689">
        <v>34881</v>
      </c>
      <c r="C5" s="442" t="s">
        <v>28</v>
      </c>
      <c r="D5" s="429"/>
      <c r="E5" s="440" t="s">
        <v>29</v>
      </c>
      <c r="F5" s="442"/>
      <c r="G5" s="442" t="s">
        <v>1</v>
      </c>
      <c r="H5" s="440" t="s">
        <v>30</v>
      </c>
      <c r="I5" s="442"/>
      <c r="J5" s="440" t="s">
        <v>2</v>
      </c>
      <c r="K5" s="440" t="s">
        <v>31</v>
      </c>
      <c r="L5" s="440"/>
      <c r="M5" s="442" t="s">
        <v>2</v>
      </c>
      <c r="N5" s="440" t="s">
        <v>3</v>
      </c>
      <c r="O5" s="442"/>
      <c r="P5" s="442" t="s">
        <v>4</v>
      </c>
      <c r="Q5" s="440" t="s">
        <v>32</v>
      </c>
      <c r="R5" s="440"/>
      <c r="S5" s="442"/>
      <c r="T5" s="442" t="s">
        <v>5</v>
      </c>
      <c r="U5" s="440" t="s">
        <v>33</v>
      </c>
      <c r="V5" s="435" t="s">
        <v>27</v>
      </c>
      <c r="W5" s="440" t="s">
        <v>3</v>
      </c>
      <c r="X5" s="442" t="s">
        <v>7</v>
      </c>
    </row>
    <row r="6" spans="1:24" ht="12" customHeight="1">
      <c r="A6" s="690" t="s">
        <v>34</v>
      </c>
      <c r="B6" s="461">
        <v>2390</v>
      </c>
      <c r="C6" s="450">
        <v>1</v>
      </c>
      <c r="D6" s="446">
        <v>2419</v>
      </c>
      <c r="E6" s="447">
        <f>D6*1.0231</f>
        <v>2474.8788999999997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6">
        <f>12*D6</f>
        <v>29028</v>
      </c>
      <c r="W6" s="446"/>
      <c r="X6" s="446">
        <f t="shared" ref="X6:X13" si="0">12*ROUND(E6,0)</f>
        <v>29700</v>
      </c>
    </row>
    <row r="7" spans="1:24" ht="12" customHeight="1">
      <c r="A7" s="692"/>
      <c r="B7" s="461"/>
      <c r="C7" s="450">
        <v>2</v>
      </c>
      <c r="D7" s="446">
        <v>2472</v>
      </c>
      <c r="E7" s="447">
        <f>D7*1.0231</f>
        <v>2529.1031999999996</v>
      </c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6">
        <f>12*D7</f>
        <v>29664</v>
      </c>
      <c r="W7" s="446"/>
      <c r="X7" s="446">
        <f t="shared" si="0"/>
        <v>30348</v>
      </c>
    </row>
    <row r="8" spans="1:24" ht="12" customHeight="1">
      <c r="A8" s="690" t="s">
        <v>35</v>
      </c>
      <c r="B8" s="461">
        <v>2495</v>
      </c>
      <c r="C8" s="450">
        <v>3</v>
      </c>
      <c r="D8" s="446">
        <v>2525</v>
      </c>
      <c r="E8" s="447">
        <f>D8*1.0231</f>
        <v>2583.3274999999999</v>
      </c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6">
        <f>12*D8</f>
        <v>30300</v>
      </c>
      <c r="W8" s="446"/>
      <c r="X8" s="446">
        <f t="shared" si="0"/>
        <v>30996</v>
      </c>
    </row>
    <row r="9" spans="1:24" ht="12" customHeight="1">
      <c r="A9" s="692"/>
      <c r="B9" s="461"/>
      <c r="C9" s="450">
        <v>4</v>
      </c>
      <c r="D9" s="446">
        <v>2581</v>
      </c>
      <c r="E9" s="447">
        <f>D9*1.0231</f>
        <v>2640.6210999999998</v>
      </c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6">
        <f>12*D9</f>
        <v>30972</v>
      </c>
      <c r="W9" s="446"/>
      <c r="X9" s="446">
        <f t="shared" si="0"/>
        <v>31692</v>
      </c>
    </row>
    <row r="10" spans="1:24" ht="12" customHeight="1">
      <c r="A10" s="690" t="s">
        <v>36</v>
      </c>
      <c r="B10" s="461">
        <v>2605</v>
      </c>
      <c r="C10" s="450">
        <v>5</v>
      </c>
      <c r="D10" s="446">
        <v>2636</v>
      </c>
      <c r="E10" s="447">
        <f>D10*1.0231</f>
        <v>2696.8915999999999</v>
      </c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6">
        <f>12*D10</f>
        <v>31632</v>
      </c>
      <c r="W10" s="446"/>
      <c r="X10" s="446">
        <f t="shared" si="0"/>
        <v>32364</v>
      </c>
    </row>
    <row r="11" spans="1:24" ht="12" customHeight="1">
      <c r="A11" s="690"/>
      <c r="B11" s="461"/>
      <c r="C11" s="454">
        <v>6</v>
      </c>
      <c r="D11" s="455"/>
      <c r="E11" s="459">
        <v>2760</v>
      </c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6"/>
      <c r="W11" s="446"/>
      <c r="X11" s="446">
        <f t="shared" si="0"/>
        <v>33120</v>
      </c>
    </row>
    <row r="12" spans="1:24" ht="12" customHeight="1">
      <c r="A12" s="690"/>
      <c r="B12" s="461"/>
      <c r="C12" s="454">
        <v>7</v>
      </c>
      <c r="D12" s="455"/>
      <c r="E12" s="459">
        <v>2823</v>
      </c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6"/>
      <c r="W12" s="446"/>
      <c r="X12" s="446">
        <f t="shared" si="0"/>
        <v>33876</v>
      </c>
    </row>
    <row r="13" spans="1:24" ht="12" customHeight="1">
      <c r="A13" s="690"/>
      <c r="B13" s="461"/>
      <c r="C13" s="454">
        <v>8</v>
      </c>
      <c r="D13" s="455"/>
      <c r="E13" s="459">
        <v>2888</v>
      </c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6"/>
      <c r="W13" s="446"/>
      <c r="X13" s="446">
        <f t="shared" si="0"/>
        <v>34656</v>
      </c>
    </row>
    <row r="14" spans="1:24" ht="12" customHeight="1">
      <c r="A14" s="690" t="s">
        <v>37</v>
      </c>
      <c r="B14" s="461">
        <v>2853</v>
      </c>
      <c r="C14" s="450"/>
      <c r="D14" s="449"/>
      <c r="E14" s="449"/>
      <c r="F14" s="449">
        <v>1</v>
      </c>
      <c r="G14" s="169">
        <v>2887</v>
      </c>
      <c r="H14" s="271">
        <f t="shared" ref="H14:H22" si="1">G14*1.0231</f>
        <v>2953.6896999999999</v>
      </c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6">
        <f t="shared" ref="V14:V22" si="2">12*G14</f>
        <v>34644</v>
      </c>
      <c r="W14" s="446"/>
      <c r="X14" s="446">
        <f t="shared" ref="X14:X21" si="3">12*ROUND(H14,0)</f>
        <v>35448</v>
      </c>
    </row>
    <row r="15" spans="1:24" ht="12" customHeight="1">
      <c r="A15" s="692"/>
      <c r="B15" s="461"/>
      <c r="C15" s="450"/>
      <c r="D15" s="449"/>
      <c r="E15" s="449"/>
      <c r="F15" s="449">
        <v>2</v>
      </c>
      <c r="G15" s="169">
        <v>2956</v>
      </c>
      <c r="H15" s="271">
        <f t="shared" si="1"/>
        <v>3024.2835999999998</v>
      </c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6">
        <f t="shared" si="2"/>
        <v>35472</v>
      </c>
      <c r="W15" s="446"/>
      <c r="X15" s="446">
        <f t="shared" si="3"/>
        <v>36288</v>
      </c>
    </row>
    <row r="16" spans="1:24" ht="12" customHeight="1">
      <c r="A16" s="690" t="s">
        <v>38</v>
      </c>
      <c r="B16" s="461">
        <v>2989</v>
      </c>
      <c r="C16" s="450"/>
      <c r="D16" s="449"/>
      <c r="E16" s="449"/>
      <c r="F16" s="449">
        <v>3</v>
      </c>
      <c r="G16" s="169">
        <v>3025</v>
      </c>
      <c r="H16" s="271">
        <f t="shared" si="1"/>
        <v>3094.8774999999996</v>
      </c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6">
        <f t="shared" si="2"/>
        <v>36300</v>
      </c>
      <c r="W16" s="446"/>
      <c r="X16" s="446">
        <f t="shared" si="3"/>
        <v>37140</v>
      </c>
    </row>
    <row r="17" spans="1:24" ht="12" customHeight="1">
      <c r="A17" s="692"/>
      <c r="B17" s="461"/>
      <c r="C17" s="450"/>
      <c r="D17" s="449"/>
      <c r="E17" s="449"/>
      <c r="F17" s="449">
        <v>4</v>
      </c>
      <c r="G17" s="169">
        <v>3097</v>
      </c>
      <c r="H17" s="271">
        <f t="shared" si="1"/>
        <v>3168.5406999999996</v>
      </c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6">
        <f t="shared" si="2"/>
        <v>37164</v>
      </c>
      <c r="W17" s="446"/>
      <c r="X17" s="446">
        <f t="shared" si="3"/>
        <v>38028</v>
      </c>
    </row>
    <row r="18" spans="1:24" ht="12" customHeight="1">
      <c r="A18" s="690" t="s">
        <v>39</v>
      </c>
      <c r="B18" s="461">
        <v>3130</v>
      </c>
      <c r="C18" s="450"/>
      <c r="D18" s="449"/>
      <c r="E18" s="449"/>
      <c r="F18" s="449">
        <v>5</v>
      </c>
      <c r="G18" s="169">
        <v>3168</v>
      </c>
      <c r="H18" s="271">
        <f t="shared" si="1"/>
        <v>3241.1807999999996</v>
      </c>
      <c r="I18" s="449">
        <v>1</v>
      </c>
      <c r="J18" s="446">
        <v>3168</v>
      </c>
      <c r="K18" s="447">
        <f t="shared" ref="K18:K45" si="4">J18*1.0231</f>
        <v>3241.1807999999996</v>
      </c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6">
        <f t="shared" si="2"/>
        <v>38016</v>
      </c>
      <c r="W18" s="446"/>
      <c r="X18" s="446">
        <f t="shared" si="3"/>
        <v>38892</v>
      </c>
    </row>
    <row r="19" spans="1:24" ht="12" customHeight="1">
      <c r="A19" s="692"/>
      <c r="B19" s="461"/>
      <c r="C19" s="450"/>
      <c r="D19" s="449"/>
      <c r="E19" s="449"/>
      <c r="F19" s="449">
        <v>6</v>
      </c>
      <c r="G19" s="169">
        <v>3243</v>
      </c>
      <c r="H19" s="271">
        <f t="shared" si="1"/>
        <v>3317.9132999999997</v>
      </c>
      <c r="I19" s="449">
        <v>2</v>
      </c>
      <c r="J19" s="446">
        <v>3243</v>
      </c>
      <c r="K19" s="447">
        <f t="shared" si="4"/>
        <v>3317.9132999999997</v>
      </c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6">
        <f t="shared" si="2"/>
        <v>38916</v>
      </c>
      <c r="W19" s="446"/>
      <c r="X19" s="446">
        <f t="shared" si="3"/>
        <v>39816</v>
      </c>
    </row>
    <row r="20" spans="1:24" ht="12" customHeight="1">
      <c r="A20" s="690" t="s">
        <v>40</v>
      </c>
      <c r="B20" s="461">
        <v>3280</v>
      </c>
      <c r="C20" s="450"/>
      <c r="D20" s="449"/>
      <c r="E20" s="449"/>
      <c r="F20" s="449">
        <v>7</v>
      </c>
      <c r="G20" s="169">
        <v>3319</v>
      </c>
      <c r="H20" s="271">
        <f t="shared" si="1"/>
        <v>3395.6688999999997</v>
      </c>
      <c r="I20" s="449">
        <v>3</v>
      </c>
      <c r="J20" s="446">
        <v>3319</v>
      </c>
      <c r="K20" s="447">
        <f t="shared" si="4"/>
        <v>3395.6688999999997</v>
      </c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6">
        <f t="shared" si="2"/>
        <v>39828</v>
      </c>
      <c r="W20" s="446"/>
      <c r="X20" s="446">
        <f t="shared" si="3"/>
        <v>40752</v>
      </c>
    </row>
    <row r="21" spans="1:24" ht="12" customHeight="1">
      <c r="A21" s="692"/>
      <c r="B21" s="461"/>
      <c r="C21" s="450"/>
      <c r="D21" s="449"/>
      <c r="E21" s="449"/>
      <c r="F21" s="449">
        <v>8</v>
      </c>
      <c r="G21" s="169">
        <v>3396</v>
      </c>
      <c r="H21" s="271">
        <f t="shared" si="1"/>
        <v>3474.4475999999995</v>
      </c>
      <c r="I21" s="449">
        <v>4</v>
      </c>
      <c r="J21" s="446">
        <v>3396</v>
      </c>
      <c r="K21" s="447">
        <f t="shared" si="4"/>
        <v>3474.4475999999995</v>
      </c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6">
        <f t="shared" si="2"/>
        <v>40752</v>
      </c>
      <c r="W21" s="446"/>
      <c r="X21" s="446">
        <f t="shared" si="3"/>
        <v>41688</v>
      </c>
    </row>
    <row r="22" spans="1:24" ht="12" customHeight="1">
      <c r="A22" s="690" t="s">
        <v>41</v>
      </c>
      <c r="B22" s="461">
        <v>3432</v>
      </c>
      <c r="C22" s="450"/>
      <c r="D22" s="449"/>
      <c r="E22" s="449"/>
      <c r="F22" s="449">
        <v>9</v>
      </c>
      <c r="G22" s="169">
        <v>3473</v>
      </c>
      <c r="H22" s="271">
        <f t="shared" si="1"/>
        <v>3553.2262999999998</v>
      </c>
      <c r="I22" s="449">
        <v>5</v>
      </c>
      <c r="J22" s="446">
        <v>3473</v>
      </c>
      <c r="K22" s="447">
        <f t="shared" si="4"/>
        <v>3553.2262999999998</v>
      </c>
      <c r="L22" s="449">
        <v>1</v>
      </c>
      <c r="M22" s="446">
        <v>3473</v>
      </c>
      <c r="N22" s="447">
        <f t="shared" ref="N22:N45" si="5">M22*1.0231</f>
        <v>3553.2262999999998</v>
      </c>
      <c r="O22" s="449"/>
      <c r="P22" s="449"/>
      <c r="Q22" s="449"/>
      <c r="R22" s="449"/>
      <c r="S22" s="449"/>
      <c r="T22" s="449"/>
      <c r="U22" s="449"/>
      <c r="V22" s="446">
        <f t="shared" si="2"/>
        <v>41676</v>
      </c>
      <c r="W22" s="446"/>
      <c r="X22" s="446">
        <f t="shared" ref="X22:X45" si="6">12*ROUND(N22,0)</f>
        <v>42636</v>
      </c>
    </row>
    <row r="23" spans="1:24" ht="12" customHeight="1">
      <c r="A23" s="692"/>
      <c r="B23" s="461"/>
      <c r="C23" s="450"/>
      <c r="D23" s="449"/>
      <c r="E23" s="449"/>
      <c r="F23" s="457">
        <v>10</v>
      </c>
      <c r="G23" s="457"/>
      <c r="H23" s="455">
        <v>3639</v>
      </c>
      <c r="I23" s="449">
        <v>6</v>
      </c>
      <c r="J23" s="446">
        <v>3557</v>
      </c>
      <c r="K23" s="447">
        <f t="shared" si="4"/>
        <v>3639.1666999999998</v>
      </c>
      <c r="L23" s="449">
        <v>2</v>
      </c>
      <c r="M23" s="446">
        <v>3557</v>
      </c>
      <c r="N23" s="447">
        <f t="shared" si="5"/>
        <v>3639.1666999999998</v>
      </c>
      <c r="O23" s="449"/>
      <c r="P23" s="449"/>
      <c r="Q23" s="449"/>
      <c r="R23" s="449"/>
      <c r="S23" s="449"/>
      <c r="T23" s="449"/>
      <c r="U23" s="449"/>
      <c r="V23" s="446">
        <f t="shared" ref="V23:V45" si="7">12*M23</f>
        <v>42684</v>
      </c>
      <c r="W23" s="446"/>
      <c r="X23" s="446">
        <f t="shared" si="6"/>
        <v>43668</v>
      </c>
    </row>
    <row r="24" spans="1:24" ht="12" customHeight="1">
      <c r="A24" s="690" t="s">
        <v>42</v>
      </c>
      <c r="B24" s="461">
        <v>3597</v>
      </c>
      <c r="C24" s="450"/>
      <c r="D24" s="449"/>
      <c r="E24" s="449"/>
      <c r="F24" s="457">
        <v>11</v>
      </c>
      <c r="G24" s="457"/>
      <c r="H24" s="455">
        <v>3724</v>
      </c>
      <c r="I24" s="449">
        <v>7</v>
      </c>
      <c r="J24" s="446">
        <v>3640</v>
      </c>
      <c r="K24" s="447">
        <f t="shared" si="4"/>
        <v>3724.0839999999998</v>
      </c>
      <c r="L24" s="449">
        <v>3</v>
      </c>
      <c r="M24" s="446">
        <v>3640</v>
      </c>
      <c r="N24" s="447">
        <f t="shared" si="5"/>
        <v>3724.0839999999998</v>
      </c>
      <c r="O24" s="449"/>
      <c r="P24" s="449"/>
      <c r="Q24" s="449"/>
      <c r="R24" s="449"/>
      <c r="S24" s="449"/>
      <c r="T24" s="449"/>
      <c r="U24" s="449"/>
      <c r="V24" s="446">
        <f t="shared" si="7"/>
        <v>43680</v>
      </c>
      <c r="W24" s="446"/>
      <c r="X24" s="446">
        <f t="shared" si="6"/>
        <v>44688</v>
      </c>
    </row>
    <row r="25" spans="1:24" ht="12" customHeight="1">
      <c r="A25" s="692"/>
      <c r="B25" s="461"/>
      <c r="C25" s="450"/>
      <c r="D25" s="449"/>
      <c r="E25" s="449"/>
      <c r="F25" s="457">
        <v>12</v>
      </c>
      <c r="G25" s="457"/>
      <c r="H25" s="455">
        <v>3813</v>
      </c>
      <c r="I25" s="449">
        <v>8</v>
      </c>
      <c r="J25" s="446">
        <v>3727</v>
      </c>
      <c r="K25" s="447">
        <f t="shared" si="4"/>
        <v>3813.0936999999994</v>
      </c>
      <c r="L25" s="449">
        <v>4</v>
      </c>
      <c r="M25" s="446">
        <v>3727</v>
      </c>
      <c r="N25" s="447">
        <f t="shared" si="5"/>
        <v>3813.0936999999994</v>
      </c>
      <c r="O25" s="449"/>
      <c r="P25" s="449"/>
      <c r="Q25" s="449"/>
      <c r="R25" s="449"/>
      <c r="S25" s="449"/>
      <c r="T25" s="449"/>
      <c r="U25" s="449"/>
      <c r="V25" s="446">
        <f t="shared" si="7"/>
        <v>44724</v>
      </c>
      <c r="W25" s="446"/>
      <c r="X25" s="446">
        <f t="shared" si="6"/>
        <v>45756</v>
      </c>
    </row>
    <row r="26" spans="1:24" ht="12" customHeight="1">
      <c r="A26" s="690" t="s">
        <v>43</v>
      </c>
      <c r="B26" s="461">
        <v>3768</v>
      </c>
      <c r="C26" s="450"/>
      <c r="D26" s="449"/>
      <c r="E26" s="449"/>
      <c r="F26" s="457">
        <v>13</v>
      </c>
      <c r="G26" s="457"/>
      <c r="H26" s="455">
        <v>3901</v>
      </c>
      <c r="I26" s="449">
        <v>9</v>
      </c>
      <c r="J26" s="446">
        <v>3813</v>
      </c>
      <c r="K26" s="447">
        <f t="shared" si="4"/>
        <v>3901.0802999999996</v>
      </c>
      <c r="L26" s="449">
        <v>5</v>
      </c>
      <c r="M26" s="446">
        <v>3813</v>
      </c>
      <c r="N26" s="447">
        <f t="shared" si="5"/>
        <v>3901.0802999999996</v>
      </c>
      <c r="O26" s="449"/>
      <c r="P26" s="449"/>
      <c r="Q26" s="449"/>
      <c r="R26" s="449"/>
      <c r="S26" s="449"/>
      <c r="T26" s="449"/>
      <c r="U26" s="449"/>
      <c r="V26" s="446">
        <f t="shared" si="7"/>
        <v>45756</v>
      </c>
      <c r="W26" s="446"/>
      <c r="X26" s="446">
        <f t="shared" si="6"/>
        <v>46812</v>
      </c>
    </row>
    <row r="27" spans="1:24" ht="12" customHeight="1">
      <c r="A27" s="692"/>
      <c r="B27" s="461"/>
      <c r="C27" s="450"/>
      <c r="D27" s="449"/>
      <c r="E27" s="449"/>
      <c r="F27" s="457">
        <v>14</v>
      </c>
      <c r="G27" s="457"/>
      <c r="H27" s="455">
        <v>3994</v>
      </c>
      <c r="I27" s="449">
        <v>10</v>
      </c>
      <c r="J27" s="446">
        <v>3904</v>
      </c>
      <c r="K27" s="447">
        <f t="shared" si="4"/>
        <v>3994.1823999999997</v>
      </c>
      <c r="L27" s="449">
        <v>6</v>
      </c>
      <c r="M27" s="446">
        <v>3904</v>
      </c>
      <c r="N27" s="447">
        <f t="shared" si="5"/>
        <v>3994.1823999999997</v>
      </c>
      <c r="O27" s="449"/>
      <c r="P27" s="449"/>
      <c r="Q27" s="449"/>
      <c r="R27" s="449"/>
      <c r="S27" s="449"/>
      <c r="T27" s="449"/>
      <c r="U27" s="449"/>
      <c r="V27" s="446">
        <f t="shared" si="7"/>
        <v>46848</v>
      </c>
      <c r="W27" s="446"/>
      <c r="X27" s="446">
        <f t="shared" si="6"/>
        <v>47928</v>
      </c>
    </row>
    <row r="28" spans="1:24" ht="12" customHeight="1">
      <c r="A28" s="690" t="s">
        <v>44</v>
      </c>
      <c r="B28" s="461">
        <v>3948</v>
      </c>
      <c r="C28" s="450"/>
      <c r="D28" s="449"/>
      <c r="E28" s="449"/>
      <c r="F28" s="449"/>
      <c r="G28" s="449"/>
      <c r="H28" s="449"/>
      <c r="I28" s="449">
        <v>11</v>
      </c>
      <c r="J28" s="446">
        <v>3995</v>
      </c>
      <c r="K28" s="447">
        <f t="shared" si="4"/>
        <v>4087.2844999999998</v>
      </c>
      <c r="L28" s="449">
        <v>7</v>
      </c>
      <c r="M28" s="446">
        <v>3995</v>
      </c>
      <c r="N28" s="447">
        <f t="shared" si="5"/>
        <v>4087.2844999999998</v>
      </c>
      <c r="O28" s="449">
        <v>1</v>
      </c>
      <c r="P28" s="446">
        <v>3995</v>
      </c>
      <c r="Q28" s="446">
        <f t="shared" ref="Q28:Q49" si="8">P28*1.0231</f>
        <v>4087.2844999999998</v>
      </c>
      <c r="R28" s="446">
        <f t="shared" ref="R28:R49" si="9">Q28</f>
        <v>4087.2844999999998</v>
      </c>
      <c r="S28" s="449"/>
      <c r="T28" s="449"/>
      <c r="U28" s="449"/>
      <c r="V28" s="446">
        <f t="shared" si="7"/>
        <v>47940</v>
      </c>
      <c r="W28" s="446"/>
      <c r="X28" s="446">
        <f t="shared" si="6"/>
        <v>49044</v>
      </c>
    </row>
    <row r="29" spans="1:24" ht="12" customHeight="1">
      <c r="A29" s="692" t="s">
        <v>3</v>
      </c>
      <c r="B29" s="461"/>
      <c r="C29" s="450"/>
      <c r="D29" s="449"/>
      <c r="E29" s="449"/>
      <c r="F29" s="449"/>
      <c r="G29" s="449"/>
      <c r="H29" s="449"/>
      <c r="I29" s="449">
        <v>12</v>
      </c>
      <c r="J29" s="446">
        <v>4091</v>
      </c>
      <c r="K29" s="447">
        <f t="shared" si="4"/>
        <v>4185.5020999999997</v>
      </c>
      <c r="L29" s="449">
        <v>8</v>
      </c>
      <c r="M29" s="446">
        <v>4091</v>
      </c>
      <c r="N29" s="447">
        <f t="shared" si="5"/>
        <v>4185.5020999999997</v>
      </c>
      <c r="O29" s="449">
        <v>2</v>
      </c>
      <c r="P29" s="446">
        <v>4091</v>
      </c>
      <c r="Q29" s="446">
        <f t="shared" si="8"/>
        <v>4185.5020999999997</v>
      </c>
      <c r="R29" s="446">
        <f t="shared" si="9"/>
        <v>4185.5020999999997</v>
      </c>
      <c r="S29" s="449"/>
      <c r="T29" s="449"/>
      <c r="U29" s="449"/>
      <c r="V29" s="446">
        <f t="shared" si="7"/>
        <v>49092</v>
      </c>
      <c r="W29" s="446"/>
      <c r="X29" s="446">
        <f t="shared" si="6"/>
        <v>50232</v>
      </c>
    </row>
    <row r="30" spans="1:24" ht="12" customHeight="1">
      <c r="A30" s="690" t="s">
        <v>45</v>
      </c>
      <c r="B30" s="461">
        <v>4136</v>
      </c>
      <c r="C30" s="450"/>
      <c r="D30" s="449"/>
      <c r="E30" s="449"/>
      <c r="F30" s="449"/>
      <c r="G30" s="449"/>
      <c r="H30" s="449"/>
      <c r="I30" s="449">
        <v>13</v>
      </c>
      <c r="J30" s="446">
        <v>4186</v>
      </c>
      <c r="K30" s="447">
        <f t="shared" si="4"/>
        <v>4282.6965999999993</v>
      </c>
      <c r="L30" s="449">
        <v>9</v>
      </c>
      <c r="M30" s="446">
        <v>4186</v>
      </c>
      <c r="N30" s="447">
        <f t="shared" si="5"/>
        <v>4282.6965999999993</v>
      </c>
      <c r="O30" s="449">
        <v>3</v>
      </c>
      <c r="P30" s="446">
        <v>4186</v>
      </c>
      <c r="Q30" s="446">
        <f t="shared" si="8"/>
        <v>4282.6965999999993</v>
      </c>
      <c r="R30" s="446">
        <f t="shared" si="9"/>
        <v>4282.6965999999993</v>
      </c>
      <c r="S30" s="449"/>
      <c r="T30" s="449"/>
      <c r="U30" s="449"/>
      <c r="V30" s="446">
        <f t="shared" si="7"/>
        <v>50232</v>
      </c>
      <c r="W30" s="446"/>
      <c r="X30" s="446">
        <f t="shared" si="6"/>
        <v>51396</v>
      </c>
    </row>
    <row r="31" spans="1:24" ht="12" customHeight="1">
      <c r="A31" s="692"/>
      <c r="B31" s="461"/>
      <c r="C31" s="450"/>
      <c r="D31" s="449"/>
      <c r="E31" s="449"/>
      <c r="F31" s="449"/>
      <c r="G31" s="449"/>
      <c r="H31" s="449"/>
      <c r="I31" s="449">
        <v>14</v>
      </c>
      <c r="J31" s="446">
        <v>4288</v>
      </c>
      <c r="K31" s="447">
        <f t="shared" si="4"/>
        <v>4387.0527999999995</v>
      </c>
      <c r="L31" s="449">
        <v>10</v>
      </c>
      <c r="M31" s="446">
        <v>4288</v>
      </c>
      <c r="N31" s="447">
        <f t="shared" si="5"/>
        <v>4387.0527999999995</v>
      </c>
      <c r="O31" s="449">
        <v>4</v>
      </c>
      <c r="P31" s="446">
        <v>4288</v>
      </c>
      <c r="Q31" s="446">
        <f t="shared" si="8"/>
        <v>4387.0527999999995</v>
      </c>
      <c r="R31" s="446">
        <f t="shared" si="9"/>
        <v>4387.0527999999995</v>
      </c>
      <c r="S31" s="449"/>
      <c r="T31" s="449"/>
      <c r="U31" s="449"/>
      <c r="V31" s="446">
        <f t="shared" si="7"/>
        <v>51456</v>
      </c>
      <c r="W31" s="446"/>
      <c r="X31" s="446">
        <f t="shared" si="6"/>
        <v>52644</v>
      </c>
    </row>
    <row r="32" spans="1:24" ht="12" customHeight="1">
      <c r="A32" s="690" t="s">
        <v>46</v>
      </c>
      <c r="B32" s="461">
        <v>4337</v>
      </c>
      <c r="C32" s="450"/>
      <c r="D32" s="449"/>
      <c r="E32" s="449"/>
      <c r="F32" s="449"/>
      <c r="G32" s="449"/>
      <c r="H32" s="449"/>
      <c r="I32" s="449">
        <v>15</v>
      </c>
      <c r="J32" s="446">
        <v>4389</v>
      </c>
      <c r="K32" s="447">
        <f t="shared" si="4"/>
        <v>4490.3858999999993</v>
      </c>
      <c r="L32" s="449">
        <v>11</v>
      </c>
      <c r="M32" s="446">
        <v>4389</v>
      </c>
      <c r="N32" s="447">
        <f t="shared" si="5"/>
        <v>4490.3858999999993</v>
      </c>
      <c r="O32" s="449">
        <v>5</v>
      </c>
      <c r="P32" s="446">
        <v>4389</v>
      </c>
      <c r="Q32" s="446">
        <f t="shared" si="8"/>
        <v>4490.3858999999993</v>
      </c>
      <c r="R32" s="446">
        <f t="shared" si="9"/>
        <v>4490.3858999999993</v>
      </c>
      <c r="S32" s="449"/>
      <c r="T32" s="449"/>
      <c r="U32" s="449"/>
      <c r="V32" s="446">
        <f t="shared" si="7"/>
        <v>52668</v>
      </c>
      <c r="W32" s="446"/>
      <c r="X32" s="446">
        <f t="shared" si="6"/>
        <v>53880</v>
      </c>
    </row>
    <row r="33" spans="1:24" ht="12" customHeight="1">
      <c r="A33" s="692"/>
      <c r="B33" s="461"/>
      <c r="C33" s="450"/>
      <c r="D33" s="449"/>
      <c r="E33" s="449"/>
      <c r="F33" s="449"/>
      <c r="G33" s="449"/>
      <c r="H33" s="449"/>
      <c r="I33" s="453">
        <v>16</v>
      </c>
      <c r="J33" s="455">
        <v>4493</v>
      </c>
      <c r="K33" s="459">
        <f t="shared" si="4"/>
        <v>4596.7882999999993</v>
      </c>
      <c r="L33" s="457">
        <v>12</v>
      </c>
      <c r="M33" s="455">
        <v>4493</v>
      </c>
      <c r="N33" s="459">
        <f t="shared" si="5"/>
        <v>4596.7882999999993</v>
      </c>
      <c r="O33" s="449">
        <v>6</v>
      </c>
      <c r="P33" s="461">
        <v>4493</v>
      </c>
      <c r="Q33" s="446">
        <f t="shared" si="8"/>
        <v>4596.7882999999993</v>
      </c>
      <c r="R33" s="446">
        <f t="shared" si="9"/>
        <v>4596.7882999999993</v>
      </c>
      <c r="S33" s="449"/>
      <c r="T33" s="449"/>
      <c r="U33" s="449"/>
      <c r="V33" s="446">
        <f t="shared" si="7"/>
        <v>53916</v>
      </c>
      <c r="W33" s="446"/>
      <c r="X33" s="446">
        <f t="shared" si="6"/>
        <v>55164</v>
      </c>
    </row>
    <row r="34" spans="1:24" ht="12" customHeight="1">
      <c r="A34" s="690" t="s">
        <v>47</v>
      </c>
      <c r="B34" s="461">
        <v>4543</v>
      </c>
      <c r="C34" s="450"/>
      <c r="D34" s="449"/>
      <c r="E34" s="449"/>
      <c r="F34" s="449"/>
      <c r="G34" s="449"/>
      <c r="H34" s="449"/>
      <c r="I34" s="453">
        <v>17</v>
      </c>
      <c r="J34" s="455">
        <v>4598</v>
      </c>
      <c r="K34" s="459">
        <f t="shared" si="4"/>
        <v>4704.2137999999995</v>
      </c>
      <c r="L34" s="457">
        <v>13</v>
      </c>
      <c r="M34" s="455">
        <v>4598</v>
      </c>
      <c r="N34" s="459">
        <f t="shared" si="5"/>
        <v>4704.2137999999995</v>
      </c>
      <c r="O34" s="449">
        <v>7</v>
      </c>
      <c r="P34" s="461">
        <v>4598</v>
      </c>
      <c r="Q34" s="446">
        <f t="shared" si="8"/>
        <v>4704.2137999999995</v>
      </c>
      <c r="R34" s="446">
        <f t="shared" si="9"/>
        <v>4704.2137999999995</v>
      </c>
      <c r="S34" s="449"/>
      <c r="T34" s="449"/>
      <c r="U34" s="449"/>
      <c r="V34" s="446">
        <f t="shared" si="7"/>
        <v>55176</v>
      </c>
      <c r="W34" s="446"/>
      <c r="X34" s="446">
        <f t="shared" si="6"/>
        <v>56448</v>
      </c>
    </row>
    <row r="35" spans="1:24" ht="12" customHeight="1">
      <c r="A35" s="692"/>
      <c r="B35" s="461"/>
      <c r="C35" s="450"/>
      <c r="D35" s="449"/>
      <c r="E35" s="449"/>
      <c r="F35" s="449"/>
      <c r="G35" s="449"/>
      <c r="H35" s="449"/>
      <c r="I35" s="453">
        <v>18</v>
      </c>
      <c r="J35" s="455">
        <v>4709</v>
      </c>
      <c r="K35" s="459">
        <f t="shared" si="4"/>
        <v>4817.7778999999991</v>
      </c>
      <c r="L35" s="457">
        <v>14</v>
      </c>
      <c r="M35" s="455">
        <v>4709</v>
      </c>
      <c r="N35" s="459">
        <f t="shared" si="5"/>
        <v>4817.7778999999991</v>
      </c>
      <c r="O35" s="449">
        <v>8</v>
      </c>
      <c r="P35" s="461">
        <v>4709</v>
      </c>
      <c r="Q35" s="446">
        <f t="shared" si="8"/>
        <v>4817.7778999999991</v>
      </c>
      <c r="R35" s="446">
        <f t="shared" si="9"/>
        <v>4817.7778999999991</v>
      </c>
      <c r="S35" s="449"/>
      <c r="T35" s="449"/>
      <c r="U35" s="449"/>
      <c r="V35" s="446">
        <f t="shared" si="7"/>
        <v>56508</v>
      </c>
      <c r="W35" s="446"/>
      <c r="X35" s="446">
        <f t="shared" si="6"/>
        <v>57816</v>
      </c>
    </row>
    <row r="36" spans="1:24" ht="12" customHeight="1">
      <c r="A36" s="690" t="s">
        <v>48</v>
      </c>
      <c r="B36" s="461">
        <v>4763</v>
      </c>
      <c r="C36" s="450"/>
      <c r="D36" s="449"/>
      <c r="E36" s="449"/>
      <c r="F36" s="449"/>
      <c r="G36" s="449"/>
      <c r="H36" s="449"/>
      <c r="I36" s="453">
        <v>19</v>
      </c>
      <c r="J36" s="455">
        <v>4820</v>
      </c>
      <c r="K36" s="459">
        <f t="shared" si="4"/>
        <v>4931.3419999999996</v>
      </c>
      <c r="L36" s="457">
        <v>15</v>
      </c>
      <c r="M36" s="455">
        <v>4820</v>
      </c>
      <c r="N36" s="459">
        <f t="shared" si="5"/>
        <v>4931.3419999999996</v>
      </c>
      <c r="O36" s="449">
        <v>9</v>
      </c>
      <c r="P36" s="461">
        <v>4820</v>
      </c>
      <c r="Q36" s="446">
        <f t="shared" si="8"/>
        <v>4931.3419999999996</v>
      </c>
      <c r="R36" s="446">
        <f t="shared" si="9"/>
        <v>4931.3419999999996</v>
      </c>
      <c r="S36" s="449"/>
      <c r="T36" s="449"/>
      <c r="U36" s="449"/>
      <c r="V36" s="446">
        <f t="shared" si="7"/>
        <v>57840</v>
      </c>
      <c r="W36" s="446"/>
      <c r="X36" s="446">
        <f t="shared" si="6"/>
        <v>59172</v>
      </c>
    </row>
    <row r="37" spans="1:24" ht="12" customHeight="1">
      <c r="A37" s="692"/>
      <c r="B37" s="461"/>
      <c r="C37" s="450"/>
      <c r="D37" s="449"/>
      <c r="E37" s="449"/>
      <c r="F37" s="449"/>
      <c r="G37" s="449"/>
      <c r="H37" s="449"/>
      <c r="I37" s="453">
        <v>20</v>
      </c>
      <c r="J37" s="455">
        <v>4937</v>
      </c>
      <c r="K37" s="459">
        <f t="shared" si="4"/>
        <v>5051.0446999999995</v>
      </c>
      <c r="L37" s="457">
        <v>16</v>
      </c>
      <c r="M37" s="455">
        <v>4937</v>
      </c>
      <c r="N37" s="459">
        <f t="shared" si="5"/>
        <v>5051.0446999999995</v>
      </c>
      <c r="O37" s="449">
        <v>10</v>
      </c>
      <c r="P37" s="461">
        <v>4937</v>
      </c>
      <c r="Q37" s="446">
        <f t="shared" si="8"/>
        <v>5051.0446999999995</v>
      </c>
      <c r="R37" s="446">
        <f t="shared" si="9"/>
        <v>5051.0446999999995</v>
      </c>
      <c r="S37" s="449"/>
      <c r="T37" s="449"/>
      <c r="U37" s="449"/>
      <c r="V37" s="446">
        <f t="shared" si="7"/>
        <v>59244</v>
      </c>
      <c r="W37" s="446"/>
      <c r="X37" s="446">
        <f t="shared" si="6"/>
        <v>60612</v>
      </c>
    </row>
    <row r="38" spans="1:24" ht="12" customHeight="1">
      <c r="A38" s="690" t="s">
        <v>49</v>
      </c>
      <c r="B38" s="461">
        <v>4993</v>
      </c>
      <c r="C38" s="450"/>
      <c r="D38" s="449"/>
      <c r="E38" s="449"/>
      <c r="F38" s="449"/>
      <c r="G38" s="449"/>
      <c r="H38" s="449"/>
      <c r="I38" s="453">
        <v>21</v>
      </c>
      <c r="J38" s="455">
        <v>5053</v>
      </c>
      <c r="K38" s="459">
        <f t="shared" si="4"/>
        <v>5169.7242999999999</v>
      </c>
      <c r="L38" s="457">
        <v>17</v>
      </c>
      <c r="M38" s="455">
        <v>5053</v>
      </c>
      <c r="N38" s="459">
        <f t="shared" si="5"/>
        <v>5169.7242999999999</v>
      </c>
      <c r="O38" s="449">
        <v>11</v>
      </c>
      <c r="P38" s="461">
        <v>5053</v>
      </c>
      <c r="Q38" s="446">
        <f t="shared" si="8"/>
        <v>5169.7242999999999</v>
      </c>
      <c r="R38" s="446">
        <f t="shared" si="9"/>
        <v>5169.7242999999999</v>
      </c>
      <c r="S38" s="449">
        <v>1</v>
      </c>
      <c r="T38" s="461">
        <v>5053</v>
      </c>
      <c r="U38" s="693">
        <f t="shared" ref="U38:U51" si="10">T38*1.0231</f>
        <v>5169.7242999999999</v>
      </c>
      <c r="V38" s="446">
        <f t="shared" si="7"/>
        <v>60636</v>
      </c>
      <c r="W38" s="446">
        <f t="shared" ref="W38:W51" si="11">U38</f>
        <v>5169.7242999999999</v>
      </c>
      <c r="X38" s="446">
        <f t="shared" si="6"/>
        <v>62040</v>
      </c>
    </row>
    <row r="39" spans="1:24" ht="12" customHeight="1">
      <c r="A39" s="692"/>
      <c r="B39" s="461"/>
      <c r="C39" s="450"/>
      <c r="D39" s="449"/>
      <c r="E39" s="449"/>
      <c r="F39" s="449"/>
      <c r="G39" s="449"/>
      <c r="H39" s="449"/>
      <c r="I39" s="453">
        <v>22</v>
      </c>
      <c r="J39" s="455">
        <v>5174</v>
      </c>
      <c r="K39" s="459">
        <f t="shared" si="4"/>
        <v>5293.5193999999992</v>
      </c>
      <c r="L39" s="457">
        <v>18</v>
      </c>
      <c r="M39" s="455">
        <v>5174</v>
      </c>
      <c r="N39" s="459">
        <f t="shared" si="5"/>
        <v>5293.5193999999992</v>
      </c>
      <c r="O39" s="449">
        <v>12</v>
      </c>
      <c r="P39" s="461">
        <v>5174</v>
      </c>
      <c r="Q39" s="446">
        <f t="shared" si="8"/>
        <v>5293.5193999999992</v>
      </c>
      <c r="R39" s="446">
        <f t="shared" si="9"/>
        <v>5293.5193999999992</v>
      </c>
      <c r="S39" s="449">
        <v>2</v>
      </c>
      <c r="T39" s="461">
        <v>5174</v>
      </c>
      <c r="U39" s="693">
        <f t="shared" si="10"/>
        <v>5293.5193999999992</v>
      </c>
      <c r="V39" s="446">
        <f t="shared" si="7"/>
        <v>62088</v>
      </c>
      <c r="W39" s="446">
        <f t="shared" si="11"/>
        <v>5293.5193999999992</v>
      </c>
      <c r="X39" s="446">
        <f t="shared" si="6"/>
        <v>63528</v>
      </c>
    </row>
    <row r="40" spans="1:24" ht="12" customHeight="1">
      <c r="A40" s="690" t="s">
        <v>50</v>
      </c>
      <c r="B40" s="461">
        <v>5232</v>
      </c>
      <c r="C40" s="450"/>
      <c r="D40" s="449"/>
      <c r="E40" s="449"/>
      <c r="F40" s="449"/>
      <c r="G40" s="449"/>
      <c r="H40" s="449"/>
      <c r="I40" s="453">
        <v>23</v>
      </c>
      <c r="J40" s="455">
        <v>5295</v>
      </c>
      <c r="K40" s="459">
        <f t="shared" si="4"/>
        <v>5417.3144999999995</v>
      </c>
      <c r="L40" s="457">
        <v>19</v>
      </c>
      <c r="M40" s="455">
        <v>5295</v>
      </c>
      <c r="N40" s="459">
        <f t="shared" si="5"/>
        <v>5417.3144999999995</v>
      </c>
      <c r="O40" s="449">
        <v>13</v>
      </c>
      <c r="P40" s="461">
        <v>5295</v>
      </c>
      <c r="Q40" s="446">
        <f t="shared" si="8"/>
        <v>5417.3144999999995</v>
      </c>
      <c r="R40" s="446">
        <f t="shared" si="9"/>
        <v>5417.3144999999995</v>
      </c>
      <c r="S40" s="449">
        <v>3</v>
      </c>
      <c r="T40" s="461">
        <v>5295</v>
      </c>
      <c r="U40" s="693">
        <f t="shared" si="10"/>
        <v>5417.3144999999995</v>
      </c>
      <c r="V40" s="446">
        <f t="shared" si="7"/>
        <v>63540</v>
      </c>
      <c r="W40" s="446">
        <f t="shared" si="11"/>
        <v>5417.3144999999995</v>
      </c>
      <c r="X40" s="446">
        <f t="shared" si="6"/>
        <v>65004</v>
      </c>
    </row>
    <row r="41" spans="1:24" ht="12" customHeight="1">
      <c r="A41" s="692"/>
      <c r="B41" s="461"/>
      <c r="C41" s="450"/>
      <c r="D41" s="449"/>
      <c r="E41" s="449"/>
      <c r="F41" s="449"/>
      <c r="G41" s="449"/>
      <c r="H41" s="449"/>
      <c r="I41" s="453">
        <v>24</v>
      </c>
      <c r="J41" s="455">
        <v>5425</v>
      </c>
      <c r="K41" s="459">
        <f t="shared" si="4"/>
        <v>5550.3174999999992</v>
      </c>
      <c r="L41" s="457">
        <v>20</v>
      </c>
      <c r="M41" s="455">
        <v>5425</v>
      </c>
      <c r="N41" s="459">
        <f t="shared" si="5"/>
        <v>5550.3174999999992</v>
      </c>
      <c r="O41" s="449">
        <v>14</v>
      </c>
      <c r="P41" s="461">
        <v>5425</v>
      </c>
      <c r="Q41" s="446">
        <f t="shared" si="8"/>
        <v>5550.3174999999992</v>
      </c>
      <c r="R41" s="446">
        <f t="shared" si="9"/>
        <v>5550.3174999999992</v>
      </c>
      <c r="S41" s="449">
        <v>4</v>
      </c>
      <c r="T41" s="461">
        <v>5425</v>
      </c>
      <c r="U41" s="693">
        <f t="shared" si="10"/>
        <v>5550.3174999999992</v>
      </c>
      <c r="V41" s="446">
        <f t="shared" si="7"/>
        <v>65100</v>
      </c>
      <c r="W41" s="446">
        <f t="shared" si="11"/>
        <v>5550.3174999999992</v>
      </c>
      <c r="X41" s="446">
        <f t="shared" si="6"/>
        <v>66600</v>
      </c>
    </row>
    <row r="42" spans="1:24" ht="12" customHeight="1">
      <c r="A42" s="690" t="s">
        <v>51</v>
      </c>
      <c r="B42" s="461">
        <v>5489</v>
      </c>
      <c r="C42" s="450"/>
      <c r="D42" s="449"/>
      <c r="E42" s="449"/>
      <c r="F42" s="449"/>
      <c r="G42" s="449"/>
      <c r="H42" s="449"/>
      <c r="I42" s="453">
        <v>25</v>
      </c>
      <c r="J42" s="455">
        <v>5555</v>
      </c>
      <c r="K42" s="459">
        <f t="shared" si="4"/>
        <v>5683.3204999999998</v>
      </c>
      <c r="L42" s="457">
        <v>21</v>
      </c>
      <c r="M42" s="455">
        <v>5555</v>
      </c>
      <c r="N42" s="459">
        <f t="shared" si="5"/>
        <v>5683.3204999999998</v>
      </c>
      <c r="O42" s="449">
        <v>15</v>
      </c>
      <c r="P42" s="461">
        <v>5555</v>
      </c>
      <c r="Q42" s="446">
        <f t="shared" si="8"/>
        <v>5683.3204999999998</v>
      </c>
      <c r="R42" s="446">
        <f t="shared" si="9"/>
        <v>5683.3204999999998</v>
      </c>
      <c r="S42" s="449">
        <v>5</v>
      </c>
      <c r="T42" s="461">
        <v>5555</v>
      </c>
      <c r="U42" s="693">
        <f t="shared" si="10"/>
        <v>5683.3204999999998</v>
      </c>
      <c r="V42" s="446">
        <f t="shared" si="7"/>
        <v>66660</v>
      </c>
      <c r="W42" s="446">
        <f t="shared" si="11"/>
        <v>5683.3204999999998</v>
      </c>
      <c r="X42" s="446">
        <f t="shared" si="6"/>
        <v>68196</v>
      </c>
    </row>
    <row r="43" spans="1:24" ht="12" customHeight="1">
      <c r="A43" s="692"/>
      <c r="B43" s="461"/>
      <c r="C43" s="450"/>
      <c r="D43" s="449"/>
      <c r="E43" s="449"/>
      <c r="F43" s="449"/>
      <c r="G43" s="449"/>
      <c r="H43" s="449"/>
      <c r="I43" s="453">
        <v>26</v>
      </c>
      <c r="J43" s="455">
        <v>5688</v>
      </c>
      <c r="K43" s="459">
        <f t="shared" si="4"/>
        <v>5819.3927999999996</v>
      </c>
      <c r="L43" s="457">
        <v>22</v>
      </c>
      <c r="M43" s="455">
        <v>5688</v>
      </c>
      <c r="N43" s="459">
        <f t="shared" si="5"/>
        <v>5819.3927999999996</v>
      </c>
      <c r="O43" s="453">
        <v>16</v>
      </c>
      <c r="P43" s="455">
        <v>5688</v>
      </c>
      <c r="Q43" s="455">
        <f t="shared" si="8"/>
        <v>5819.3927999999996</v>
      </c>
      <c r="R43" s="455">
        <f t="shared" si="9"/>
        <v>5819.3927999999996</v>
      </c>
      <c r="S43" s="449">
        <v>6</v>
      </c>
      <c r="T43" s="446">
        <v>5688</v>
      </c>
      <c r="U43" s="693">
        <f t="shared" si="10"/>
        <v>5819.3927999999996</v>
      </c>
      <c r="V43" s="446">
        <f t="shared" si="7"/>
        <v>68256</v>
      </c>
      <c r="W43" s="446">
        <f t="shared" si="11"/>
        <v>5819.3927999999996</v>
      </c>
      <c r="X43" s="446">
        <f t="shared" si="6"/>
        <v>69828</v>
      </c>
    </row>
    <row r="44" spans="1:24" ht="12" customHeight="1">
      <c r="A44" s="690" t="s">
        <v>52</v>
      </c>
      <c r="B44" s="461">
        <v>5753</v>
      </c>
      <c r="C44" s="450"/>
      <c r="D44" s="449"/>
      <c r="E44" s="449"/>
      <c r="F44" s="449"/>
      <c r="G44" s="449"/>
      <c r="H44" s="449"/>
      <c r="I44" s="453">
        <v>27</v>
      </c>
      <c r="J44" s="455">
        <v>5822</v>
      </c>
      <c r="K44" s="459">
        <f t="shared" si="4"/>
        <v>5956.4881999999998</v>
      </c>
      <c r="L44" s="457">
        <v>23</v>
      </c>
      <c r="M44" s="455">
        <v>5822</v>
      </c>
      <c r="N44" s="459">
        <f t="shared" si="5"/>
        <v>5956.4881999999998</v>
      </c>
      <c r="O44" s="453">
        <v>17</v>
      </c>
      <c r="P44" s="455">
        <v>5822</v>
      </c>
      <c r="Q44" s="455">
        <f t="shared" si="8"/>
        <v>5956.4881999999998</v>
      </c>
      <c r="R44" s="455">
        <f t="shared" si="9"/>
        <v>5956.4881999999998</v>
      </c>
      <c r="S44" s="449">
        <v>7</v>
      </c>
      <c r="T44" s="446">
        <v>5822</v>
      </c>
      <c r="U44" s="693">
        <f t="shared" si="10"/>
        <v>5956.4881999999998</v>
      </c>
      <c r="V44" s="446">
        <f t="shared" si="7"/>
        <v>69864</v>
      </c>
      <c r="W44" s="446">
        <f t="shared" si="11"/>
        <v>5956.4881999999998</v>
      </c>
      <c r="X44" s="446">
        <f t="shared" si="6"/>
        <v>71472</v>
      </c>
    </row>
    <row r="45" spans="1:24" ht="12" customHeight="1">
      <c r="A45" s="692"/>
      <c r="B45" s="461"/>
      <c r="C45" s="450"/>
      <c r="D45" s="449"/>
      <c r="E45" s="449"/>
      <c r="F45" s="449"/>
      <c r="G45" s="449"/>
      <c r="H45" s="449"/>
      <c r="I45" s="453">
        <v>28</v>
      </c>
      <c r="J45" s="455">
        <v>5964</v>
      </c>
      <c r="K45" s="459">
        <f t="shared" si="4"/>
        <v>6101.768399999999</v>
      </c>
      <c r="L45" s="457">
        <v>24</v>
      </c>
      <c r="M45" s="455">
        <v>5964</v>
      </c>
      <c r="N45" s="459">
        <f t="shared" si="5"/>
        <v>6101.768399999999</v>
      </c>
      <c r="O45" s="453">
        <v>18</v>
      </c>
      <c r="P45" s="455">
        <v>5964</v>
      </c>
      <c r="Q45" s="455">
        <f t="shared" si="8"/>
        <v>6101.768399999999</v>
      </c>
      <c r="R45" s="455">
        <f t="shared" si="9"/>
        <v>6101.768399999999</v>
      </c>
      <c r="S45" s="449">
        <v>8</v>
      </c>
      <c r="T45" s="446">
        <v>5964</v>
      </c>
      <c r="U45" s="693">
        <f t="shared" si="10"/>
        <v>6101.768399999999</v>
      </c>
      <c r="V45" s="446">
        <f t="shared" si="7"/>
        <v>71568</v>
      </c>
      <c r="W45" s="446">
        <f t="shared" si="11"/>
        <v>6101.768399999999</v>
      </c>
      <c r="X45" s="446">
        <f t="shared" si="6"/>
        <v>73224</v>
      </c>
    </row>
    <row r="46" spans="1:24" ht="12" customHeight="1">
      <c r="A46" s="690" t="s">
        <v>53</v>
      </c>
      <c r="B46" s="461">
        <v>6032</v>
      </c>
      <c r="C46" s="450"/>
      <c r="D46" s="449"/>
      <c r="E46" s="449"/>
      <c r="F46" s="449"/>
      <c r="G46" s="449"/>
      <c r="H46" s="449"/>
      <c r="I46" s="449"/>
      <c r="J46" s="449"/>
      <c r="K46" s="449"/>
      <c r="L46" s="457">
        <v>25</v>
      </c>
      <c r="M46" s="457"/>
      <c r="N46" s="455">
        <v>6245</v>
      </c>
      <c r="O46" s="453">
        <v>19</v>
      </c>
      <c r="P46" s="694">
        <v>6104</v>
      </c>
      <c r="Q46" s="455">
        <f t="shared" si="8"/>
        <v>6245.0023999999994</v>
      </c>
      <c r="R46" s="455">
        <f t="shared" si="9"/>
        <v>6245.0023999999994</v>
      </c>
      <c r="S46" s="449">
        <v>9</v>
      </c>
      <c r="T46" s="446">
        <v>6104</v>
      </c>
      <c r="U46" s="693">
        <f t="shared" si="10"/>
        <v>6245.0023999999994</v>
      </c>
      <c r="V46" s="446">
        <f>12*P46</f>
        <v>73248</v>
      </c>
      <c r="W46" s="446">
        <f t="shared" si="11"/>
        <v>6245.0023999999994</v>
      </c>
      <c r="X46" s="446">
        <f t="shared" ref="X46:X51" si="12">12*ROUND(U46,0)</f>
        <v>74940</v>
      </c>
    </row>
    <row r="47" spans="1:24" ht="12" customHeight="1">
      <c r="A47" s="692"/>
      <c r="B47" s="461"/>
      <c r="C47" s="450"/>
      <c r="D47" s="449"/>
      <c r="E47" s="449"/>
      <c r="F47" s="449"/>
      <c r="G47" s="449"/>
      <c r="H47" s="449"/>
      <c r="I47" s="449"/>
      <c r="J47" s="449"/>
      <c r="K47" s="449"/>
      <c r="L47" s="457">
        <v>26</v>
      </c>
      <c r="M47" s="457"/>
      <c r="N47" s="455">
        <v>6393</v>
      </c>
      <c r="O47" s="453">
        <v>20</v>
      </c>
      <c r="P47" s="694">
        <v>6249</v>
      </c>
      <c r="Q47" s="455">
        <f t="shared" si="8"/>
        <v>6393.3518999999997</v>
      </c>
      <c r="R47" s="455">
        <f t="shared" si="9"/>
        <v>6393.3518999999997</v>
      </c>
      <c r="S47" s="453">
        <v>10</v>
      </c>
      <c r="T47" s="694">
        <v>6249</v>
      </c>
      <c r="U47" s="459">
        <f t="shared" si="10"/>
        <v>6393.3518999999997</v>
      </c>
      <c r="V47" s="455">
        <f>12*P47</f>
        <v>74988</v>
      </c>
      <c r="W47" s="455">
        <f t="shared" si="11"/>
        <v>6393.3518999999997</v>
      </c>
      <c r="X47" s="446">
        <f t="shared" si="12"/>
        <v>76716</v>
      </c>
    </row>
    <row r="48" spans="1:24" ht="12" customHeight="1">
      <c r="A48" s="692"/>
      <c r="B48" s="461"/>
      <c r="C48" s="450"/>
      <c r="D48" s="449"/>
      <c r="E48" s="449"/>
      <c r="F48" s="449"/>
      <c r="G48" s="449"/>
      <c r="H48" s="449"/>
      <c r="I48" s="449"/>
      <c r="J48" s="449"/>
      <c r="K48" s="449"/>
      <c r="L48" s="457">
        <v>27</v>
      </c>
      <c r="M48" s="457"/>
      <c r="N48" s="455">
        <v>6545</v>
      </c>
      <c r="O48" s="453">
        <v>21</v>
      </c>
      <c r="P48" s="694">
        <v>6397</v>
      </c>
      <c r="Q48" s="455">
        <f t="shared" si="8"/>
        <v>6544.7706999999991</v>
      </c>
      <c r="R48" s="455">
        <f t="shared" si="9"/>
        <v>6544.7706999999991</v>
      </c>
      <c r="S48" s="453">
        <v>11</v>
      </c>
      <c r="T48" s="694">
        <v>6397</v>
      </c>
      <c r="U48" s="459">
        <f t="shared" si="10"/>
        <v>6544.7706999999991</v>
      </c>
      <c r="V48" s="455">
        <f>12*P48</f>
        <v>76764</v>
      </c>
      <c r="W48" s="455">
        <f t="shared" si="11"/>
        <v>6544.7706999999991</v>
      </c>
      <c r="X48" s="446">
        <f t="shared" si="12"/>
        <v>78540</v>
      </c>
    </row>
    <row r="49" spans="1:24" ht="12" customHeight="1">
      <c r="A49" s="692"/>
      <c r="B49" s="461"/>
      <c r="C49" s="450"/>
      <c r="D49" s="449"/>
      <c r="E49" s="449"/>
      <c r="F49" s="449"/>
      <c r="G49" s="449"/>
      <c r="H49" s="449"/>
      <c r="I49" s="449"/>
      <c r="J49" s="449"/>
      <c r="K49" s="449"/>
      <c r="L49" s="457">
        <v>28</v>
      </c>
      <c r="M49" s="457"/>
      <c r="N49" s="455">
        <v>6700</v>
      </c>
      <c r="O49" s="453">
        <v>22</v>
      </c>
      <c r="P49" s="694">
        <v>6549</v>
      </c>
      <c r="Q49" s="455">
        <f t="shared" si="8"/>
        <v>6700.281899999999</v>
      </c>
      <c r="R49" s="455">
        <f t="shared" si="9"/>
        <v>6700.281899999999</v>
      </c>
      <c r="S49" s="453">
        <v>12</v>
      </c>
      <c r="T49" s="694">
        <v>6549</v>
      </c>
      <c r="U49" s="459">
        <f t="shared" si="10"/>
        <v>6700.281899999999</v>
      </c>
      <c r="V49" s="455">
        <f>12*P49</f>
        <v>78588</v>
      </c>
      <c r="W49" s="455">
        <f t="shared" si="11"/>
        <v>6700.281899999999</v>
      </c>
      <c r="X49" s="446">
        <f t="shared" si="12"/>
        <v>80400</v>
      </c>
    </row>
    <row r="50" spans="1:24" ht="12" customHeight="1">
      <c r="A50" s="692"/>
      <c r="B50" s="461"/>
      <c r="C50" s="450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57">
        <v>23</v>
      </c>
      <c r="P50" s="695"/>
      <c r="Q50" s="461" t="s">
        <v>3</v>
      </c>
      <c r="R50" s="455">
        <v>6858</v>
      </c>
      <c r="S50" s="453">
        <v>13</v>
      </c>
      <c r="T50" s="694">
        <v>6703</v>
      </c>
      <c r="U50" s="459">
        <f t="shared" si="10"/>
        <v>6857.8392999999996</v>
      </c>
      <c r="V50" s="455">
        <f>12*T50</f>
        <v>80436</v>
      </c>
      <c r="W50" s="455">
        <f t="shared" si="11"/>
        <v>6857.8392999999996</v>
      </c>
      <c r="X50" s="446">
        <f t="shared" si="12"/>
        <v>82296</v>
      </c>
    </row>
    <row r="51" spans="1:24" ht="12" customHeight="1">
      <c r="A51" s="692"/>
      <c r="B51" s="461"/>
      <c r="C51" s="450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57">
        <v>24</v>
      </c>
      <c r="P51" s="695"/>
      <c r="Q51" s="461" t="s">
        <v>3</v>
      </c>
      <c r="R51" s="455">
        <v>7021</v>
      </c>
      <c r="S51" s="453">
        <v>14</v>
      </c>
      <c r="T51" s="694">
        <v>6862</v>
      </c>
      <c r="U51" s="459">
        <f t="shared" si="10"/>
        <v>7020.5121999999992</v>
      </c>
      <c r="V51" s="455">
        <f>12*T51</f>
        <v>82344</v>
      </c>
      <c r="W51" s="455">
        <f t="shared" si="11"/>
        <v>7020.5121999999992</v>
      </c>
      <c r="X51" s="446">
        <f t="shared" si="12"/>
        <v>84252</v>
      </c>
    </row>
    <row r="52" spans="1:24" ht="12" customHeight="1">
      <c r="A52" s="458"/>
      <c r="B52" s="696"/>
      <c r="C52" s="450"/>
      <c r="D52" s="448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57">
        <v>25</v>
      </c>
      <c r="P52" s="695"/>
      <c r="Q52" s="461" t="s">
        <v>3</v>
      </c>
      <c r="R52" s="455">
        <v>7187</v>
      </c>
      <c r="S52" s="457">
        <v>15</v>
      </c>
      <c r="T52" s="462"/>
      <c r="U52" s="693" t="s">
        <v>3</v>
      </c>
      <c r="V52" s="446"/>
      <c r="W52" s="455">
        <v>7187</v>
      </c>
      <c r="X52" s="446">
        <f>12*ROUND(W52,0)</f>
        <v>86244</v>
      </c>
    </row>
    <row r="53" spans="1:24" ht="12" customHeight="1">
      <c r="A53" s="458"/>
      <c r="B53" s="696"/>
      <c r="C53" s="450"/>
      <c r="D53" s="448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57">
        <v>26</v>
      </c>
      <c r="P53" s="695"/>
      <c r="Q53" s="461" t="s">
        <v>3</v>
      </c>
      <c r="R53" s="455">
        <v>7358</v>
      </c>
      <c r="S53" s="457">
        <v>16</v>
      </c>
      <c r="T53" s="462"/>
      <c r="U53" s="693" t="s">
        <v>3</v>
      </c>
      <c r="V53" s="446"/>
      <c r="W53" s="455">
        <v>7358</v>
      </c>
      <c r="X53" s="446">
        <f>12*ROUND(W53,0)</f>
        <v>88296</v>
      </c>
    </row>
    <row r="54" spans="1:24" ht="12" customHeight="1">
      <c r="A54" s="458"/>
      <c r="B54" s="696"/>
      <c r="C54" s="450"/>
      <c r="D54" s="448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57">
        <v>17</v>
      </c>
      <c r="T54" s="462"/>
      <c r="U54" s="693" t="s">
        <v>3</v>
      </c>
      <c r="V54" s="446"/>
      <c r="W54" s="455">
        <v>7533</v>
      </c>
      <c r="X54" s="446">
        <f>12*ROUND(W54,0)</f>
        <v>90396</v>
      </c>
    </row>
    <row r="55" spans="1:24" ht="12" customHeight="1">
      <c r="A55" s="458"/>
      <c r="B55" s="696"/>
      <c r="C55" s="450"/>
      <c r="D55" s="448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57">
        <v>18</v>
      </c>
      <c r="T55" s="462"/>
      <c r="U55" s="693" t="s">
        <v>3</v>
      </c>
      <c r="V55" s="446"/>
      <c r="W55" s="455">
        <v>7712</v>
      </c>
      <c r="X55" s="446">
        <f>12*ROUND(W55,0)</f>
        <v>92544</v>
      </c>
    </row>
    <row r="56" spans="1:24" s="467" customFormat="1" ht="12" customHeight="1">
      <c r="A56" s="697"/>
      <c r="B56" s="698" t="s">
        <v>69</v>
      </c>
      <c r="C56" s="737"/>
      <c r="D56" s="699"/>
      <c r="E56" s="698" t="s">
        <v>72</v>
      </c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6"/>
      <c r="X56" s="465"/>
    </row>
  </sheetData>
  <phoneticPr fontId="3" type="noConversion"/>
  <printOptions horizontalCentered="1" verticalCentered="1" gridLines="1" gridLinesSet="0"/>
  <pageMargins left="0.25" right="0.19685039370078741" top="1.25" bottom="0.49" header="0.47" footer="0.28000000000000003"/>
  <pageSetup orientation="portrait" horizontalDpi="4294967292" r:id="rId1"/>
  <headerFooter alignWithMargins="0">
    <oddHeader>&amp;C&amp;"Times New Roman,Bold"&amp;11The California State Universities
12-MONTH FACULTY Salary Schedule
Effective July 1, 1996
(Class Codes 2359, 2361, 2373, 2376, 2379, 2382, 2481,  2920)&amp;R&amp;"Times New Roman,Bold"&amp;11 7-1-96
2.31% GSI
1 Step SSI</oddHeader>
    <oddFooter>&amp;L&amp;"Times New Roman,Bold"CSUS:FSA:cks&amp;R&amp;"Times New Roman,Bold"&amp;10&amp;D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workbookViewId="0">
      <selection activeCell="B7" sqref="B7"/>
    </sheetView>
  </sheetViews>
  <sheetFormatPr defaultRowHeight="14.1" customHeight="1"/>
  <cols>
    <col min="1" max="1" width="5.85546875" style="497" bestFit="1" customWidth="1"/>
    <col min="2" max="2" width="10" style="497" customWidth="1"/>
    <col min="3" max="3" width="2.28515625" style="703" bestFit="1" customWidth="1"/>
    <col min="4" max="4" width="10" style="497" customWidth="1"/>
    <col min="5" max="5" width="2" style="497" bestFit="1" customWidth="1"/>
    <col min="6" max="6" width="10.28515625" style="497" bestFit="1" customWidth="1"/>
    <col min="7" max="7" width="3" style="497" bestFit="1" customWidth="1"/>
    <col min="8" max="8" width="10.7109375" style="497" customWidth="1"/>
    <col min="9" max="9" width="3" style="497" bestFit="1" customWidth="1"/>
    <col min="10" max="10" width="8.5703125" style="497" bestFit="1" customWidth="1"/>
    <col min="11" max="11" width="3" style="497" bestFit="1" customWidth="1"/>
    <col min="12" max="12" width="10" style="497" bestFit="1" customWidth="1"/>
    <col min="13" max="13" width="3" style="497" bestFit="1" customWidth="1"/>
    <col min="14" max="14" width="10.7109375" style="497" bestFit="1" customWidth="1"/>
    <col min="15" max="15" width="8.5703125" style="497" bestFit="1" customWidth="1"/>
    <col min="16" max="16384" width="9.140625" style="497"/>
  </cols>
  <sheetData>
    <row r="1" spans="1:15" s="479" customFormat="1" ht="14.1" customHeight="1">
      <c r="A1" s="470"/>
      <c r="B1" s="471"/>
      <c r="C1" s="473"/>
      <c r="D1" s="472" t="s">
        <v>29</v>
      </c>
      <c r="E1" s="473"/>
      <c r="F1" s="474" t="s">
        <v>30</v>
      </c>
      <c r="G1" s="473"/>
      <c r="H1" s="474" t="s">
        <v>31</v>
      </c>
      <c r="I1" s="471"/>
      <c r="J1" s="475"/>
      <c r="K1" s="473" t="s">
        <v>3</v>
      </c>
      <c r="L1" s="476" t="s">
        <v>32</v>
      </c>
      <c r="M1" s="477"/>
      <c r="N1" s="478" t="s">
        <v>33</v>
      </c>
      <c r="O1" s="471"/>
    </row>
    <row r="2" spans="1:15" s="479" customFormat="1" ht="14.1" customHeight="1">
      <c r="A2" s="480"/>
      <c r="B2" s="481"/>
      <c r="C2" s="482"/>
      <c r="D2" s="474"/>
      <c r="E2" s="482"/>
      <c r="F2" s="474" t="s">
        <v>16</v>
      </c>
      <c r="G2" s="482"/>
      <c r="H2" s="483" t="s">
        <v>17</v>
      </c>
      <c r="I2" s="482"/>
      <c r="J2" s="482" t="s">
        <v>3</v>
      </c>
      <c r="K2" s="482"/>
      <c r="L2" s="474" t="s">
        <v>18</v>
      </c>
      <c r="M2" s="484"/>
      <c r="N2" s="474" t="s">
        <v>19</v>
      </c>
      <c r="O2" s="481"/>
    </row>
    <row r="3" spans="1:15" s="479" customFormat="1" ht="14.1" customHeight="1">
      <c r="A3" s="480"/>
      <c r="B3" s="481"/>
      <c r="C3" s="485" t="s">
        <v>8</v>
      </c>
      <c r="D3" s="481"/>
      <c r="E3" s="481"/>
      <c r="F3" s="474" t="s">
        <v>23</v>
      </c>
      <c r="G3" s="482"/>
      <c r="H3" s="472" t="s">
        <v>58</v>
      </c>
      <c r="I3" s="481"/>
      <c r="J3" s="481"/>
      <c r="K3" s="481"/>
      <c r="L3" s="472" t="s">
        <v>25</v>
      </c>
      <c r="M3" s="484"/>
      <c r="N3" s="474" t="s">
        <v>26</v>
      </c>
      <c r="O3" s="481"/>
    </row>
    <row r="4" spans="1:15" s="479" customFormat="1" ht="14.1" customHeight="1">
      <c r="A4" s="480"/>
      <c r="B4" s="481"/>
      <c r="C4" s="486" t="s">
        <v>15</v>
      </c>
      <c r="D4" s="474" t="s">
        <v>9</v>
      </c>
      <c r="E4" s="481"/>
      <c r="F4" s="472" t="s">
        <v>10</v>
      </c>
      <c r="G4" s="482"/>
      <c r="H4" s="475"/>
      <c r="I4" s="484"/>
      <c r="J4" s="474" t="s">
        <v>63</v>
      </c>
      <c r="K4" s="481"/>
      <c r="L4" s="474" t="s">
        <v>12</v>
      </c>
      <c r="M4" s="484"/>
      <c r="N4" s="474" t="s">
        <v>13</v>
      </c>
      <c r="O4" s="486" t="s">
        <v>64</v>
      </c>
    </row>
    <row r="5" spans="1:15" s="479" customFormat="1" ht="14.1" customHeight="1">
      <c r="A5" s="487" t="s">
        <v>65</v>
      </c>
      <c r="B5" s="486" t="s">
        <v>65</v>
      </c>
      <c r="C5" s="486" t="s">
        <v>22</v>
      </c>
      <c r="D5" s="481"/>
      <c r="E5" s="481"/>
      <c r="F5" s="482"/>
      <c r="G5" s="482"/>
      <c r="H5" s="484"/>
      <c r="I5" s="484"/>
      <c r="J5" s="481"/>
      <c r="K5" s="481"/>
      <c r="L5" s="484"/>
      <c r="M5" s="484"/>
      <c r="N5" s="484"/>
      <c r="O5" s="486" t="s">
        <v>27</v>
      </c>
    </row>
    <row r="6" spans="1:15" s="479" customFormat="1" ht="14.1" customHeight="1" thickBot="1">
      <c r="A6" s="488" t="s">
        <v>6</v>
      </c>
      <c r="B6" s="489" t="s">
        <v>7</v>
      </c>
      <c r="C6" s="489" t="s">
        <v>28</v>
      </c>
      <c r="D6" s="489" t="s">
        <v>0</v>
      </c>
      <c r="E6" s="490"/>
      <c r="F6" s="489" t="s">
        <v>1</v>
      </c>
      <c r="G6" s="490"/>
      <c r="H6" s="491" t="s">
        <v>2</v>
      </c>
      <c r="I6" s="492"/>
      <c r="J6" s="489" t="s">
        <v>2</v>
      </c>
      <c r="K6" s="490"/>
      <c r="L6" s="489" t="s">
        <v>4</v>
      </c>
      <c r="M6" s="490"/>
      <c r="N6" s="489" t="s">
        <v>5</v>
      </c>
      <c r="O6" s="489" t="s">
        <v>7</v>
      </c>
    </row>
    <row r="7" spans="1:15" ht="12.95" customHeight="1">
      <c r="A7" s="493" t="s">
        <v>34</v>
      </c>
      <c r="B7" s="494">
        <v>2108</v>
      </c>
      <c r="C7" s="701">
        <v>1</v>
      </c>
      <c r="D7" s="496">
        <v>2133</v>
      </c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6">
        <f>12*D7</f>
        <v>25596</v>
      </c>
    </row>
    <row r="8" spans="1:15" ht="12.95" customHeight="1">
      <c r="A8" s="498"/>
      <c r="B8" s="494"/>
      <c r="C8" s="701">
        <v>2</v>
      </c>
      <c r="D8" s="496">
        <v>2179</v>
      </c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6">
        <f>12*D8</f>
        <v>26148</v>
      </c>
    </row>
    <row r="9" spans="1:15" ht="12.95" customHeight="1">
      <c r="A9" s="493" t="s">
        <v>35</v>
      </c>
      <c r="B9" s="494">
        <v>2197</v>
      </c>
      <c r="C9" s="701">
        <v>3</v>
      </c>
      <c r="D9" s="496">
        <v>2223</v>
      </c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6">
        <f>12*D9</f>
        <v>26676</v>
      </c>
    </row>
    <row r="10" spans="1:15" ht="12.95" customHeight="1">
      <c r="A10" s="498"/>
      <c r="B10" s="494"/>
      <c r="C10" s="701">
        <v>4</v>
      </c>
      <c r="D10" s="496">
        <v>2272</v>
      </c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6">
        <f>12*D10</f>
        <v>27264</v>
      </c>
    </row>
    <row r="11" spans="1:15" ht="12.95" customHeight="1">
      <c r="A11" s="493" t="s">
        <v>36</v>
      </c>
      <c r="B11" s="494">
        <v>2292</v>
      </c>
      <c r="C11" s="701">
        <v>5</v>
      </c>
      <c r="D11" s="496">
        <v>2320</v>
      </c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6">
        <f>12*D11</f>
        <v>27840</v>
      </c>
    </row>
    <row r="12" spans="1:15" ht="12.95" customHeight="1">
      <c r="A12" s="498"/>
      <c r="B12" s="494"/>
      <c r="C12" s="701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</row>
    <row r="13" spans="1:15" ht="12.95" customHeight="1">
      <c r="A13" s="493" t="s">
        <v>37</v>
      </c>
      <c r="B13" s="494">
        <v>2495</v>
      </c>
      <c r="C13" s="701"/>
      <c r="D13" s="495"/>
      <c r="E13" s="495">
        <v>1</v>
      </c>
      <c r="F13" s="271">
        <v>2525</v>
      </c>
      <c r="G13" s="495"/>
      <c r="H13" s="495"/>
      <c r="I13" s="495"/>
      <c r="J13" s="495"/>
      <c r="K13" s="495"/>
      <c r="L13" s="495"/>
      <c r="M13" s="495"/>
      <c r="N13" s="495"/>
      <c r="O13" s="496">
        <f t="shared" ref="O13:O21" si="0">12*F13</f>
        <v>30300</v>
      </c>
    </row>
    <row r="14" spans="1:15" ht="12.95" customHeight="1">
      <c r="A14" s="498"/>
      <c r="B14" s="494"/>
      <c r="C14" s="701"/>
      <c r="D14" s="495"/>
      <c r="E14" s="495">
        <v>2</v>
      </c>
      <c r="F14" s="271">
        <v>2581</v>
      </c>
      <c r="G14" s="495"/>
      <c r="H14" s="495"/>
      <c r="I14" s="495"/>
      <c r="J14" s="495"/>
      <c r="K14" s="495"/>
      <c r="L14" s="495"/>
      <c r="M14" s="495"/>
      <c r="N14" s="495"/>
      <c r="O14" s="496">
        <f t="shared" si="0"/>
        <v>30972</v>
      </c>
    </row>
    <row r="15" spans="1:15" ht="12.95" customHeight="1">
      <c r="A15" s="493" t="s">
        <v>38</v>
      </c>
      <c r="B15" s="494">
        <v>2605</v>
      </c>
      <c r="C15" s="701"/>
      <c r="D15" s="495"/>
      <c r="E15" s="495">
        <v>3</v>
      </c>
      <c r="F15" s="271">
        <v>2636</v>
      </c>
      <c r="G15" s="495"/>
      <c r="H15" s="495"/>
      <c r="I15" s="495"/>
      <c r="J15" s="495"/>
      <c r="K15" s="495"/>
      <c r="L15" s="495"/>
      <c r="M15" s="495"/>
      <c r="N15" s="495"/>
      <c r="O15" s="496">
        <f t="shared" si="0"/>
        <v>31632</v>
      </c>
    </row>
    <row r="16" spans="1:15" ht="12.95" customHeight="1">
      <c r="A16" s="498"/>
      <c r="B16" s="494"/>
      <c r="C16" s="701"/>
      <c r="D16" s="495"/>
      <c r="E16" s="495">
        <v>4</v>
      </c>
      <c r="F16" s="271">
        <v>2698</v>
      </c>
      <c r="G16" s="495"/>
      <c r="H16" s="495"/>
      <c r="I16" s="495"/>
      <c r="J16" s="495"/>
      <c r="K16" s="495"/>
      <c r="L16" s="495"/>
      <c r="M16" s="495"/>
      <c r="N16" s="495"/>
      <c r="O16" s="496">
        <f t="shared" si="0"/>
        <v>32376</v>
      </c>
    </row>
    <row r="17" spans="1:15" ht="12.95" customHeight="1">
      <c r="A17" s="493" t="s">
        <v>39</v>
      </c>
      <c r="B17" s="494">
        <v>2726</v>
      </c>
      <c r="C17" s="701"/>
      <c r="D17" s="495"/>
      <c r="E17" s="495">
        <v>5</v>
      </c>
      <c r="F17" s="271">
        <v>2759</v>
      </c>
      <c r="G17" s="495">
        <v>1</v>
      </c>
      <c r="H17" s="496">
        <v>2759</v>
      </c>
      <c r="I17" s="495"/>
      <c r="J17" s="495"/>
      <c r="K17" s="495"/>
      <c r="L17" s="495"/>
      <c r="M17" s="495"/>
      <c r="N17" s="495"/>
      <c r="O17" s="496">
        <f t="shared" si="0"/>
        <v>33108</v>
      </c>
    </row>
    <row r="18" spans="1:15" ht="12.95" customHeight="1">
      <c r="A18" s="498"/>
      <c r="B18" s="494"/>
      <c r="C18" s="701"/>
      <c r="D18" s="495"/>
      <c r="E18" s="495">
        <v>6</v>
      </c>
      <c r="F18" s="271">
        <v>2823</v>
      </c>
      <c r="G18" s="495">
        <v>2</v>
      </c>
      <c r="H18" s="496">
        <v>2823</v>
      </c>
      <c r="I18" s="495"/>
      <c r="J18" s="495"/>
      <c r="K18" s="495"/>
      <c r="L18" s="495"/>
      <c r="M18" s="495"/>
      <c r="N18" s="495"/>
      <c r="O18" s="496">
        <f t="shared" si="0"/>
        <v>33876</v>
      </c>
    </row>
    <row r="19" spans="1:15" ht="12.95" customHeight="1">
      <c r="A19" s="493" t="s">
        <v>40</v>
      </c>
      <c r="B19" s="494">
        <v>2853</v>
      </c>
      <c r="C19" s="701"/>
      <c r="D19" s="495"/>
      <c r="E19" s="495">
        <v>7</v>
      </c>
      <c r="F19" s="271">
        <v>2887</v>
      </c>
      <c r="G19" s="495">
        <v>3</v>
      </c>
      <c r="H19" s="496">
        <v>2887</v>
      </c>
      <c r="I19" s="495"/>
      <c r="J19" s="495"/>
      <c r="K19" s="495"/>
      <c r="L19" s="495"/>
      <c r="M19" s="495"/>
      <c r="N19" s="495"/>
      <c r="O19" s="496">
        <f t="shared" si="0"/>
        <v>34644</v>
      </c>
    </row>
    <row r="20" spans="1:15" ht="12.95" customHeight="1">
      <c r="A20" s="498"/>
      <c r="B20" s="494"/>
      <c r="C20" s="701"/>
      <c r="D20" s="495"/>
      <c r="E20" s="495">
        <v>8</v>
      </c>
      <c r="F20" s="271">
        <v>2956</v>
      </c>
      <c r="G20" s="495">
        <v>4</v>
      </c>
      <c r="H20" s="496">
        <v>2956</v>
      </c>
      <c r="I20" s="495"/>
      <c r="J20" s="495"/>
      <c r="K20" s="495"/>
      <c r="L20" s="495"/>
      <c r="M20" s="495"/>
      <c r="N20" s="495"/>
      <c r="O20" s="496">
        <f t="shared" si="0"/>
        <v>35472</v>
      </c>
    </row>
    <row r="21" spans="1:15" ht="12.95" customHeight="1">
      <c r="A21" s="493" t="s">
        <v>41</v>
      </c>
      <c r="B21" s="494">
        <v>2989</v>
      </c>
      <c r="C21" s="701"/>
      <c r="D21" s="495"/>
      <c r="E21" s="495">
        <v>9</v>
      </c>
      <c r="F21" s="271">
        <v>3025</v>
      </c>
      <c r="G21" s="495">
        <v>5</v>
      </c>
      <c r="H21" s="496">
        <v>3025</v>
      </c>
      <c r="I21" s="495">
        <v>1</v>
      </c>
      <c r="J21" s="496">
        <v>3025</v>
      </c>
      <c r="K21" s="495"/>
      <c r="L21" s="495"/>
      <c r="M21" s="495"/>
      <c r="N21" s="495"/>
      <c r="O21" s="496">
        <f t="shared" si="0"/>
        <v>36300</v>
      </c>
    </row>
    <row r="22" spans="1:15" ht="12.95" customHeight="1">
      <c r="A22" s="498"/>
      <c r="B22" s="494"/>
      <c r="C22" s="701"/>
      <c r="D22" s="495"/>
      <c r="E22" s="495"/>
      <c r="F22" s="495"/>
      <c r="G22" s="495">
        <v>6</v>
      </c>
      <c r="H22" s="496">
        <v>3097</v>
      </c>
      <c r="I22" s="495">
        <v>2</v>
      </c>
      <c r="J22" s="496">
        <v>3097</v>
      </c>
      <c r="K22" s="495"/>
      <c r="L22" s="495"/>
      <c r="M22" s="495"/>
      <c r="N22" s="495"/>
      <c r="O22" s="496">
        <f t="shared" ref="O22:O44" si="1">12*J22</f>
        <v>37164</v>
      </c>
    </row>
    <row r="23" spans="1:15" ht="12.95" customHeight="1">
      <c r="A23" s="493" t="s">
        <v>42</v>
      </c>
      <c r="B23" s="494">
        <v>3130</v>
      </c>
      <c r="C23" s="701"/>
      <c r="D23" s="495"/>
      <c r="E23" s="495"/>
      <c r="F23" s="495"/>
      <c r="G23" s="495">
        <v>7</v>
      </c>
      <c r="H23" s="496">
        <v>3168</v>
      </c>
      <c r="I23" s="495">
        <v>3</v>
      </c>
      <c r="J23" s="496">
        <v>3168</v>
      </c>
      <c r="K23" s="495"/>
      <c r="L23" s="495"/>
      <c r="M23" s="495"/>
      <c r="N23" s="495"/>
      <c r="O23" s="496">
        <f t="shared" si="1"/>
        <v>38016</v>
      </c>
    </row>
    <row r="24" spans="1:15" ht="12.95" customHeight="1">
      <c r="A24" s="498"/>
      <c r="B24" s="494"/>
      <c r="C24" s="701"/>
      <c r="D24" s="495"/>
      <c r="E24" s="495"/>
      <c r="F24" s="495"/>
      <c r="G24" s="495">
        <v>8</v>
      </c>
      <c r="H24" s="496">
        <v>3243</v>
      </c>
      <c r="I24" s="495">
        <v>4</v>
      </c>
      <c r="J24" s="496">
        <v>3243</v>
      </c>
      <c r="K24" s="495"/>
      <c r="L24" s="495"/>
      <c r="M24" s="495"/>
      <c r="N24" s="495"/>
      <c r="O24" s="496">
        <f t="shared" si="1"/>
        <v>38916</v>
      </c>
    </row>
    <row r="25" spans="1:15" ht="12.95" customHeight="1">
      <c r="A25" s="493" t="s">
        <v>43</v>
      </c>
      <c r="B25" s="494">
        <v>3280</v>
      </c>
      <c r="C25" s="701"/>
      <c r="D25" s="495"/>
      <c r="E25" s="495"/>
      <c r="F25" s="495"/>
      <c r="G25" s="495">
        <v>9</v>
      </c>
      <c r="H25" s="496">
        <v>3319</v>
      </c>
      <c r="I25" s="495">
        <v>5</v>
      </c>
      <c r="J25" s="496">
        <v>3319</v>
      </c>
      <c r="K25" s="495"/>
      <c r="L25" s="495"/>
      <c r="M25" s="495"/>
      <c r="N25" s="495"/>
      <c r="O25" s="496">
        <f t="shared" si="1"/>
        <v>39828</v>
      </c>
    </row>
    <row r="26" spans="1:15" ht="12.95" customHeight="1">
      <c r="A26" s="498"/>
      <c r="B26" s="494"/>
      <c r="C26" s="701"/>
      <c r="D26" s="495"/>
      <c r="E26" s="495"/>
      <c r="F26" s="495"/>
      <c r="G26" s="495">
        <v>10</v>
      </c>
      <c r="H26" s="496">
        <v>3396</v>
      </c>
      <c r="I26" s="495">
        <v>6</v>
      </c>
      <c r="J26" s="496">
        <v>3396</v>
      </c>
      <c r="K26" s="495"/>
      <c r="L26" s="495"/>
      <c r="M26" s="495"/>
      <c r="N26" s="495"/>
      <c r="O26" s="496">
        <f t="shared" si="1"/>
        <v>40752</v>
      </c>
    </row>
    <row r="27" spans="1:15" ht="12.95" customHeight="1">
      <c r="A27" s="493" t="s">
        <v>44</v>
      </c>
      <c r="B27" s="494">
        <v>3432</v>
      </c>
      <c r="C27" s="701"/>
      <c r="D27" s="495"/>
      <c r="E27" s="495"/>
      <c r="F27" s="495"/>
      <c r="G27" s="495">
        <v>11</v>
      </c>
      <c r="H27" s="496">
        <v>3473</v>
      </c>
      <c r="I27" s="495">
        <v>7</v>
      </c>
      <c r="J27" s="496">
        <v>3473</v>
      </c>
      <c r="K27" s="495">
        <v>1</v>
      </c>
      <c r="L27" s="496">
        <v>3473</v>
      </c>
      <c r="M27" s="495"/>
      <c r="N27" s="495"/>
      <c r="O27" s="496">
        <f t="shared" si="1"/>
        <v>41676</v>
      </c>
    </row>
    <row r="28" spans="1:15" ht="12.95" customHeight="1">
      <c r="A28" s="499" t="s">
        <v>3</v>
      </c>
      <c r="B28" s="494"/>
      <c r="C28" s="701"/>
      <c r="D28" s="495"/>
      <c r="E28" s="495"/>
      <c r="F28" s="495"/>
      <c r="G28" s="495">
        <v>12</v>
      </c>
      <c r="H28" s="496">
        <v>3557</v>
      </c>
      <c r="I28" s="495">
        <v>8</v>
      </c>
      <c r="J28" s="496">
        <v>3557</v>
      </c>
      <c r="K28" s="495">
        <v>2</v>
      </c>
      <c r="L28" s="496">
        <v>3557</v>
      </c>
      <c r="M28" s="495"/>
      <c r="N28" s="495"/>
      <c r="O28" s="496">
        <f t="shared" si="1"/>
        <v>42684</v>
      </c>
    </row>
    <row r="29" spans="1:15" ht="12.95" customHeight="1">
      <c r="A29" s="493" t="s">
        <v>45</v>
      </c>
      <c r="B29" s="494">
        <v>3597</v>
      </c>
      <c r="C29" s="701"/>
      <c r="D29" s="495"/>
      <c r="E29" s="495"/>
      <c r="F29" s="495"/>
      <c r="G29" s="495">
        <v>13</v>
      </c>
      <c r="H29" s="496">
        <v>3640</v>
      </c>
      <c r="I29" s="495">
        <v>9</v>
      </c>
      <c r="J29" s="496">
        <v>3640</v>
      </c>
      <c r="K29" s="495">
        <v>3</v>
      </c>
      <c r="L29" s="496">
        <v>3640</v>
      </c>
      <c r="M29" s="495"/>
      <c r="N29" s="495"/>
      <c r="O29" s="496">
        <f t="shared" si="1"/>
        <v>43680</v>
      </c>
    </row>
    <row r="30" spans="1:15" ht="12.95" customHeight="1">
      <c r="A30" s="498"/>
      <c r="B30" s="494"/>
      <c r="C30" s="701"/>
      <c r="D30" s="495"/>
      <c r="E30" s="495"/>
      <c r="F30" s="495"/>
      <c r="G30" s="495">
        <v>14</v>
      </c>
      <c r="H30" s="496">
        <v>3727</v>
      </c>
      <c r="I30" s="495">
        <v>10</v>
      </c>
      <c r="J30" s="496">
        <v>3727</v>
      </c>
      <c r="K30" s="495">
        <v>4</v>
      </c>
      <c r="L30" s="496">
        <v>3727</v>
      </c>
      <c r="M30" s="495"/>
      <c r="N30" s="495"/>
      <c r="O30" s="496">
        <f t="shared" si="1"/>
        <v>44724</v>
      </c>
    </row>
    <row r="31" spans="1:15" ht="12.95" customHeight="1">
      <c r="A31" s="493" t="s">
        <v>46</v>
      </c>
      <c r="B31" s="494">
        <v>3768</v>
      </c>
      <c r="C31" s="701"/>
      <c r="D31" s="495"/>
      <c r="E31" s="495"/>
      <c r="F31" s="495"/>
      <c r="G31" s="495">
        <v>15</v>
      </c>
      <c r="H31" s="496">
        <v>3813</v>
      </c>
      <c r="I31" s="495">
        <v>11</v>
      </c>
      <c r="J31" s="496">
        <v>3813</v>
      </c>
      <c r="K31" s="495">
        <v>5</v>
      </c>
      <c r="L31" s="496">
        <v>3813</v>
      </c>
      <c r="M31" s="495"/>
      <c r="N31" s="495"/>
      <c r="O31" s="496">
        <f t="shared" si="1"/>
        <v>45756</v>
      </c>
    </row>
    <row r="32" spans="1:15" ht="12.95" customHeight="1">
      <c r="A32" s="498"/>
      <c r="B32" s="494"/>
      <c r="C32" s="701"/>
      <c r="D32" s="495"/>
      <c r="E32" s="495"/>
      <c r="F32" s="495"/>
      <c r="G32" s="500">
        <v>16</v>
      </c>
      <c r="H32" s="501">
        <v>3904</v>
      </c>
      <c r="I32" s="502">
        <v>12</v>
      </c>
      <c r="J32" s="501">
        <v>3904</v>
      </c>
      <c r="K32" s="495">
        <v>6</v>
      </c>
      <c r="L32" s="496">
        <v>3904</v>
      </c>
      <c r="M32" s="495"/>
      <c r="N32" s="495"/>
      <c r="O32" s="496">
        <f t="shared" si="1"/>
        <v>46848</v>
      </c>
    </row>
    <row r="33" spans="1:15" ht="12.95" customHeight="1">
      <c r="A33" s="493" t="s">
        <v>47</v>
      </c>
      <c r="B33" s="494">
        <v>3948</v>
      </c>
      <c r="C33" s="701"/>
      <c r="D33" s="495"/>
      <c r="E33" s="495"/>
      <c r="F33" s="495"/>
      <c r="G33" s="500">
        <v>17</v>
      </c>
      <c r="H33" s="501">
        <v>3995</v>
      </c>
      <c r="I33" s="502">
        <v>13</v>
      </c>
      <c r="J33" s="501">
        <v>3995</v>
      </c>
      <c r="K33" s="495">
        <v>7</v>
      </c>
      <c r="L33" s="496">
        <v>3995</v>
      </c>
      <c r="M33" s="495"/>
      <c r="N33" s="495"/>
      <c r="O33" s="496">
        <f t="shared" si="1"/>
        <v>47940</v>
      </c>
    </row>
    <row r="34" spans="1:15" ht="12.95" customHeight="1">
      <c r="A34" s="498"/>
      <c r="B34" s="494"/>
      <c r="C34" s="701"/>
      <c r="D34" s="495"/>
      <c r="E34" s="495"/>
      <c r="F34" s="495"/>
      <c r="G34" s="500">
        <v>18</v>
      </c>
      <c r="H34" s="501">
        <v>4091</v>
      </c>
      <c r="I34" s="502">
        <v>14</v>
      </c>
      <c r="J34" s="501">
        <v>4091</v>
      </c>
      <c r="K34" s="495">
        <v>8</v>
      </c>
      <c r="L34" s="496">
        <v>4091</v>
      </c>
      <c r="M34" s="495"/>
      <c r="N34" s="495"/>
      <c r="O34" s="496">
        <f t="shared" si="1"/>
        <v>49092</v>
      </c>
    </row>
    <row r="35" spans="1:15" ht="12.95" customHeight="1">
      <c r="A35" s="493" t="s">
        <v>48</v>
      </c>
      <c r="B35" s="494">
        <v>4136</v>
      </c>
      <c r="C35" s="701"/>
      <c r="D35" s="495"/>
      <c r="E35" s="495"/>
      <c r="F35" s="495"/>
      <c r="G35" s="500">
        <v>19</v>
      </c>
      <c r="H35" s="501">
        <v>4186</v>
      </c>
      <c r="I35" s="502">
        <v>15</v>
      </c>
      <c r="J35" s="501">
        <v>4186</v>
      </c>
      <c r="K35" s="495">
        <v>9</v>
      </c>
      <c r="L35" s="496">
        <v>4186</v>
      </c>
      <c r="M35" s="495"/>
      <c r="N35" s="495"/>
      <c r="O35" s="496">
        <f t="shared" si="1"/>
        <v>50232</v>
      </c>
    </row>
    <row r="36" spans="1:15" ht="12.95" customHeight="1">
      <c r="A36" s="498"/>
      <c r="B36" s="494"/>
      <c r="C36" s="701"/>
      <c r="D36" s="495"/>
      <c r="E36" s="495"/>
      <c r="F36" s="495"/>
      <c r="G36" s="500">
        <v>20</v>
      </c>
      <c r="H36" s="501">
        <v>4288</v>
      </c>
      <c r="I36" s="502">
        <v>16</v>
      </c>
      <c r="J36" s="501">
        <v>4288</v>
      </c>
      <c r="K36" s="495">
        <v>10</v>
      </c>
      <c r="L36" s="496">
        <v>4288</v>
      </c>
      <c r="M36" s="495"/>
      <c r="N36" s="495"/>
      <c r="O36" s="496">
        <f t="shared" si="1"/>
        <v>51456</v>
      </c>
    </row>
    <row r="37" spans="1:15" ht="12.95" customHeight="1">
      <c r="A37" s="493" t="s">
        <v>49</v>
      </c>
      <c r="B37" s="494">
        <v>4337</v>
      </c>
      <c r="C37" s="701"/>
      <c r="D37" s="495"/>
      <c r="E37" s="495"/>
      <c r="F37" s="495"/>
      <c r="G37" s="500">
        <v>21</v>
      </c>
      <c r="H37" s="501">
        <v>4389</v>
      </c>
      <c r="I37" s="502">
        <v>17</v>
      </c>
      <c r="J37" s="501">
        <v>4389</v>
      </c>
      <c r="K37" s="495">
        <v>11</v>
      </c>
      <c r="L37" s="496">
        <v>4389</v>
      </c>
      <c r="M37" s="495">
        <v>1</v>
      </c>
      <c r="N37" s="496">
        <v>4389</v>
      </c>
      <c r="O37" s="496">
        <f t="shared" si="1"/>
        <v>52668</v>
      </c>
    </row>
    <row r="38" spans="1:15" ht="12.95" customHeight="1">
      <c r="A38" s="498"/>
      <c r="B38" s="494"/>
      <c r="C38" s="701"/>
      <c r="D38" s="495"/>
      <c r="E38" s="495"/>
      <c r="F38" s="495"/>
      <c r="G38" s="500">
        <v>22</v>
      </c>
      <c r="H38" s="501">
        <v>4493</v>
      </c>
      <c r="I38" s="502">
        <v>18</v>
      </c>
      <c r="J38" s="501">
        <v>4493</v>
      </c>
      <c r="K38" s="495">
        <v>12</v>
      </c>
      <c r="L38" s="496">
        <v>4493</v>
      </c>
      <c r="M38" s="495">
        <v>2</v>
      </c>
      <c r="N38" s="496">
        <v>4493</v>
      </c>
      <c r="O38" s="496">
        <f t="shared" si="1"/>
        <v>53916</v>
      </c>
    </row>
    <row r="39" spans="1:15" ht="12.95" customHeight="1">
      <c r="A39" s="493" t="s">
        <v>50</v>
      </c>
      <c r="B39" s="494">
        <v>4543</v>
      </c>
      <c r="C39" s="701"/>
      <c r="D39" s="495"/>
      <c r="E39" s="495"/>
      <c r="F39" s="495"/>
      <c r="G39" s="500">
        <v>23</v>
      </c>
      <c r="H39" s="501">
        <v>4598</v>
      </c>
      <c r="I39" s="502">
        <v>19</v>
      </c>
      <c r="J39" s="501">
        <v>4598</v>
      </c>
      <c r="K39" s="495">
        <v>13</v>
      </c>
      <c r="L39" s="496">
        <v>4598</v>
      </c>
      <c r="M39" s="495">
        <v>3</v>
      </c>
      <c r="N39" s="496">
        <v>4598</v>
      </c>
      <c r="O39" s="496">
        <f t="shared" si="1"/>
        <v>55176</v>
      </c>
    </row>
    <row r="40" spans="1:15" ht="12.95" customHeight="1">
      <c r="A40" s="498"/>
      <c r="B40" s="494"/>
      <c r="C40" s="701"/>
      <c r="D40" s="495"/>
      <c r="E40" s="495"/>
      <c r="F40" s="495"/>
      <c r="G40" s="500">
        <v>24</v>
      </c>
      <c r="H40" s="501">
        <v>4709</v>
      </c>
      <c r="I40" s="502">
        <v>20</v>
      </c>
      <c r="J40" s="501">
        <v>4709</v>
      </c>
      <c r="K40" s="495">
        <v>14</v>
      </c>
      <c r="L40" s="496">
        <v>4709</v>
      </c>
      <c r="M40" s="495">
        <v>4</v>
      </c>
      <c r="N40" s="496">
        <v>4709</v>
      </c>
      <c r="O40" s="496">
        <f t="shared" si="1"/>
        <v>56508</v>
      </c>
    </row>
    <row r="41" spans="1:15" ht="12.95" customHeight="1">
      <c r="A41" s="493" t="s">
        <v>51</v>
      </c>
      <c r="B41" s="494">
        <v>4763</v>
      </c>
      <c r="C41" s="701"/>
      <c r="D41" s="495"/>
      <c r="E41" s="495"/>
      <c r="F41" s="495"/>
      <c r="G41" s="500">
        <v>25</v>
      </c>
      <c r="H41" s="501">
        <v>4820</v>
      </c>
      <c r="I41" s="502">
        <v>21</v>
      </c>
      <c r="J41" s="501">
        <v>4820</v>
      </c>
      <c r="K41" s="495">
        <v>15</v>
      </c>
      <c r="L41" s="496">
        <v>4820</v>
      </c>
      <c r="M41" s="495">
        <v>5</v>
      </c>
      <c r="N41" s="496">
        <v>4820</v>
      </c>
      <c r="O41" s="496">
        <f t="shared" si="1"/>
        <v>57840</v>
      </c>
    </row>
    <row r="42" spans="1:15" ht="12.95" customHeight="1">
      <c r="A42" s="498"/>
      <c r="B42" s="494"/>
      <c r="C42" s="701"/>
      <c r="D42" s="495"/>
      <c r="E42" s="495"/>
      <c r="F42" s="495"/>
      <c r="G42" s="500">
        <v>26</v>
      </c>
      <c r="H42" s="501">
        <v>4937</v>
      </c>
      <c r="I42" s="502">
        <v>22</v>
      </c>
      <c r="J42" s="501">
        <v>4937</v>
      </c>
      <c r="K42" s="500">
        <v>16</v>
      </c>
      <c r="L42" s="503">
        <v>4937</v>
      </c>
      <c r="M42" s="495">
        <v>6</v>
      </c>
      <c r="N42" s="496">
        <v>4937</v>
      </c>
      <c r="O42" s="496">
        <f t="shared" si="1"/>
        <v>59244</v>
      </c>
    </row>
    <row r="43" spans="1:15" ht="12.95" customHeight="1">
      <c r="A43" s="493" t="s">
        <v>52</v>
      </c>
      <c r="B43" s="494">
        <v>4993</v>
      </c>
      <c r="C43" s="701"/>
      <c r="D43" s="495"/>
      <c r="E43" s="495"/>
      <c r="F43" s="495"/>
      <c r="G43" s="500">
        <v>27</v>
      </c>
      <c r="H43" s="501">
        <v>5053</v>
      </c>
      <c r="I43" s="502">
        <v>23</v>
      </c>
      <c r="J43" s="501">
        <v>5053</v>
      </c>
      <c r="K43" s="500">
        <v>17</v>
      </c>
      <c r="L43" s="503">
        <v>5053</v>
      </c>
      <c r="M43" s="495">
        <v>7</v>
      </c>
      <c r="N43" s="496">
        <v>5053</v>
      </c>
      <c r="O43" s="496">
        <f t="shared" si="1"/>
        <v>60636</v>
      </c>
    </row>
    <row r="44" spans="1:15" ht="12.95" customHeight="1">
      <c r="A44" s="498"/>
      <c r="B44" s="494"/>
      <c r="C44" s="701"/>
      <c r="D44" s="495"/>
      <c r="E44" s="495"/>
      <c r="F44" s="495"/>
      <c r="G44" s="500">
        <v>28</v>
      </c>
      <c r="H44" s="501">
        <v>5174</v>
      </c>
      <c r="I44" s="502">
        <v>24</v>
      </c>
      <c r="J44" s="501">
        <v>5174</v>
      </c>
      <c r="K44" s="500">
        <v>18</v>
      </c>
      <c r="L44" s="503">
        <v>5174</v>
      </c>
      <c r="M44" s="495">
        <v>8</v>
      </c>
      <c r="N44" s="496">
        <v>5174</v>
      </c>
      <c r="O44" s="496">
        <f t="shared" si="1"/>
        <v>62088</v>
      </c>
    </row>
    <row r="45" spans="1:15" ht="12.95" customHeight="1">
      <c r="A45" s="493" t="s">
        <v>53</v>
      </c>
      <c r="B45" s="494">
        <v>5232</v>
      </c>
      <c r="C45" s="701"/>
      <c r="D45" s="495"/>
      <c r="E45" s="495"/>
      <c r="F45" s="495"/>
      <c r="G45" s="495"/>
      <c r="H45" s="495"/>
      <c r="I45" s="495"/>
      <c r="J45" s="495"/>
      <c r="K45" s="500">
        <v>19</v>
      </c>
      <c r="L45" s="503">
        <v>5295</v>
      </c>
      <c r="M45" s="495">
        <v>9</v>
      </c>
      <c r="N45" s="496">
        <v>5295</v>
      </c>
      <c r="O45" s="496">
        <f>12*L45</f>
        <v>63540</v>
      </c>
    </row>
    <row r="46" spans="1:15" ht="12.95" customHeight="1">
      <c r="A46" s="498"/>
      <c r="B46" s="494"/>
      <c r="C46" s="701"/>
      <c r="D46" s="495"/>
      <c r="E46" s="495"/>
      <c r="F46" s="495"/>
      <c r="G46" s="495"/>
      <c r="H46" s="495"/>
      <c r="I46" s="495"/>
      <c r="J46" s="495"/>
      <c r="K46" s="500">
        <v>20</v>
      </c>
      <c r="L46" s="503">
        <v>5419</v>
      </c>
      <c r="M46" s="500">
        <v>10</v>
      </c>
      <c r="N46" s="503">
        <v>5419</v>
      </c>
      <c r="O46" s="496">
        <f>12*L46</f>
        <v>65028</v>
      </c>
    </row>
    <row r="47" spans="1:15" ht="12.95" customHeight="1">
      <c r="A47" s="498"/>
      <c r="B47" s="494"/>
      <c r="C47" s="701"/>
      <c r="D47" s="495"/>
      <c r="E47" s="495"/>
      <c r="F47" s="495"/>
      <c r="G47" s="495"/>
      <c r="H47" s="495"/>
      <c r="I47" s="495"/>
      <c r="J47" s="495"/>
      <c r="K47" s="500">
        <v>21</v>
      </c>
      <c r="L47" s="503">
        <v>5547</v>
      </c>
      <c r="M47" s="500">
        <v>11</v>
      </c>
      <c r="N47" s="503">
        <v>5547</v>
      </c>
      <c r="O47" s="496">
        <f>12*L47</f>
        <v>66564</v>
      </c>
    </row>
    <row r="48" spans="1:15" ht="12.95" customHeight="1">
      <c r="A48" s="498"/>
      <c r="B48" s="494"/>
      <c r="C48" s="701"/>
      <c r="D48" s="495"/>
      <c r="E48" s="495"/>
      <c r="F48" s="495"/>
      <c r="G48" s="495"/>
      <c r="H48" s="495"/>
      <c r="I48" s="495"/>
      <c r="J48" s="495"/>
      <c r="K48" s="500">
        <v>22</v>
      </c>
      <c r="L48" s="503">
        <v>5677</v>
      </c>
      <c r="M48" s="500">
        <v>12</v>
      </c>
      <c r="N48" s="503">
        <v>5677</v>
      </c>
      <c r="O48" s="496">
        <f>12*L48</f>
        <v>68124</v>
      </c>
    </row>
    <row r="49" spans="1:15" ht="12.95" customHeight="1">
      <c r="A49" s="498"/>
      <c r="B49" s="494"/>
      <c r="C49" s="701"/>
      <c r="D49" s="495"/>
      <c r="E49" s="495"/>
      <c r="F49" s="495"/>
      <c r="G49" s="495"/>
      <c r="H49" s="495"/>
      <c r="I49" s="495"/>
      <c r="J49" s="495"/>
      <c r="K49" s="495"/>
      <c r="L49" s="495"/>
      <c r="M49" s="500">
        <v>13</v>
      </c>
      <c r="N49" s="503">
        <v>5811</v>
      </c>
      <c r="O49" s="496">
        <f>12*N49</f>
        <v>69732</v>
      </c>
    </row>
    <row r="50" spans="1:15" ht="12.95" customHeight="1">
      <c r="A50" s="498"/>
      <c r="B50" s="494"/>
      <c r="C50" s="701"/>
      <c r="D50" s="495"/>
      <c r="E50" s="495"/>
      <c r="F50" s="495"/>
      <c r="G50" s="495"/>
      <c r="H50" s="495"/>
      <c r="I50" s="495"/>
      <c r="J50" s="495"/>
      <c r="K50" s="495"/>
      <c r="L50" s="495"/>
      <c r="M50" s="500">
        <v>14</v>
      </c>
      <c r="N50" s="503">
        <v>5948</v>
      </c>
      <c r="O50" s="496">
        <f>12*N50</f>
        <v>71376</v>
      </c>
    </row>
    <row r="51" spans="1:15" s="479" customFormat="1" ht="12.95" customHeight="1">
      <c r="A51" s="504"/>
      <c r="B51" s="905" t="s">
        <v>66</v>
      </c>
      <c r="C51" s="702"/>
      <c r="D51" s="504"/>
      <c r="E51" s="504"/>
      <c r="F51" s="504"/>
      <c r="G51" s="504"/>
      <c r="H51" s="504"/>
      <c r="I51" s="505"/>
      <c r="J51" s="504"/>
      <c r="K51" s="504"/>
      <c r="L51" s="504"/>
      <c r="M51" s="504"/>
      <c r="N51" s="504"/>
      <c r="O51" s="506"/>
    </row>
    <row r="52" spans="1:15" ht="12.95" customHeight="1"/>
    <row r="53" spans="1:15" ht="12.95" customHeight="1"/>
    <row r="54" spans="1:15" ht="12.95" customHeight="1"/>
    <row r="55" spans="1:15" ht="12.95" customHeight="1"/>
  </sheetData>
  <phoneticPr fontId="3" type="noConversion"/>
  <printOptions horizontalCentered="1" verticalCentered="1" gridLines="1" gridLinesSet="0"/>
  <pageMargins left="0.19685039370078741" right="0.19685039370078741" top="1.22" bottom="0.43" header="0.24" footer="0.17"/>
  <pageSetup orientation="portrait" horizontalDpi="4294967292" r:id="rId1"/>
  <headerFooter alignWithMargins="0">
    <oddHeader>&amp;C&amp;"Times New Roman,Bold"&amp;11The California State Universities
Instructional Faculty Salary Schedule
ACADEMIC YEAR EMPLOYMENT
Effective July 1, 1995
(Class Codes 2358, 2360, 2375, 2378, 2381, 2384, 2399, 2482,  2919)&amp;R7-1-95
1.2% GSI
2 Step SSI</oddHeader>
    <oddFooter>&amp;L&amp;"Times New Roman,Bold"CSUS:FSA:cks&amp;R&amp;"LinePrinter,Bold"November 20, 1995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workbookViewId="0">
      <selection activeCell="D7" sqref="D7"/>
    </sheetView>
  </sheetViews>
  <sheetFormatPr defaultRowHeight="12" customHeight="1"/>
  <cols>
    <col min="1" max="1" width="5.85546875" style="497" bestFit="1" customWidth="1"/>
    <col min="2" max="2" width="8.85546875" style="497" customWidth="1"/>
    <col min="3" max="3" width="2.28515625" style="703" bestFit="1" customWidth="1"/>
    <col min="4" max="4" width="9.42578125" style="497" bestFit="1" customWidth="1"/>
    <col min="5" max="5" width="2" style="497" bestFit="1" customWidth="1"/>
    <col min="6" max="6" width="10.28515625" style="497" bestFit="1" customWidth="1"/>
    <col min="7" max="7" width="3" style="497" bestFit="1" customWidth="1"/>
    <col min="8" max="8" width="10.7109375" style="497" bestFit="1" customWidth="1"/>
    <col min="9" max="9" width="3" style="497" bestFit="1" customWidth="1"/>
    <col min="10" max="10" width="8.5703125" style="497" bestFit="1" customWidth="1"/>
    <col min="11" max="11" width="3" style="497" bestFit="1" customWidth="1"/>
    <col min="12" max="12" width="10" style="497" bestFit="1" customWidth="1"/>
    <col min="13" max="13" width="3" style="497" bestFit="1" customWidth="1"/>
    <col min="14" max="14" width="10.7109375" style="497" bestFit="1" customWidth="1"/>
    <col min="15" max="15" width="8.5703125" style="497" bestFit="1" customWidth="1"/>
    <col min="16" max="16384" width="9.140625" style="497"/>
  </cols>
  <sheetData>
    <row r="1" spans="1:15" s="479" customFormat="1" ht="15.75" customHeight="1">
      <c r="A1" s="470"/>
      <c r="B1" s="471"/>
      <c r="C1" s="473"/>
      <c r="D1" s="472" t="s">
        <v>29</v>
      </c>
      <c r="E1" s="473"/>
      <c r="F1" s="474" t="s">
        <v>30</v>
      </c>
      <c r="G1" s="473"/>
      <c r="H1" s="474" t="s">
        <v>31</v>
      </c>
      <c r="I1" s="471"/>
      <c r="J1" s="475"/>
      <c r="K1" s="473" t="s">
        <v>3</v>
      </c>
      <c r="L1" s="476" t="s">
        <v>32</v>
      </c>
      <c r="M1" s="477"/>
      <c r="N1" s="478" t="s">
        <v>33</v>
      </c>
      <c r="O1" s="471"/>
    </row>
    <row r="2" spans="1:15" s="479" customFormat="1" ht="12" customHeight="1">
      <c r="A2" s="480"/>
      <c r="B2" s="481"/>
      <c r="C2" s="482"/>
      <c r="D2" s="474"/>
      <c r="E2" s="482"/>
      <c r="F2" s="474" t="s">
        <v>16</v>
      </c>
      <c r="G2" s="482"/>
      <c r="H2" s="483" t="s">
        <v>17</v>
      </c>
      <c r="I2" s="482"/>
      <c r="J2" s="482" t="s">
        <v>3</v>
      </c>
      <c r="K2" s="482"/>
      <c r="L2" s="474" t="s">
        <v>18</v>
      </c>
      <c r="M2" s="484"/>
      <c r="N2" s="474" t="s">
        <v>19</v>
      </c>
      <c r="O2" s="481"/>
    </row>
    <row r="3" spans="1:15" s="479" customFormat="1" ht="12" customHeight="1">
      <c r="A3" s="480"/>
      <c r="B3" s="481"/>
      <c r="C3" s="485" t="s">
        <v>8</v>
      </c>
      <c r="D3" s="481"/>
      <c r="E3" s="481"/>
      <c r="F3" s="474" t="s">
        <v>23</v>
      </c>
      <c r="G3" s="482"/>
      <c r="H3" s="472" t="s">
        <v>58</v>
      </c>
      <c r="I3" s="481"/>
      <c r="J3" s="481"/>
      <c r="K3" s="481"/>
      <c r="L3" s="472" t="s">
        <v>25</v>
      </c>
      <c r="M3" s="484"/>
      <c r="N3" s="474" t="s">
        <v>26</v>
      </c>
      <c r="O3" s="481"/>
    </row>
    <row r="4" spans="1:15" s="479" customFormat="1" ht="12" customHeight="1">
      <c r="A4" s="480"/>
      <c r="B4" s="481"/>
      <c r="C4" s="486" t="s">
        <v>15</v>
      </c>
      <c r="D4" s="474" t="s">
        <v>9</v>
      </c>
      <c r="E4" s="481"/>
      <c r="F4" s="472" t="s">
        <v>10</v>
      </c>
      <c r="G4" s="482"/>
      <c r="H4" s="475"/>
      <c r="I4" s="484"/>
      <c r="J4" s="474" t="s">
        <v>63</v>
      </c>
      <c r="K4" s="481"/>
      <c r="L4" s="474" t="s">
        <v>12</v>
      </c>
      <c r="M4" s="484"/>
      <c r="N4" s="474" t="s">
        <v>13</v>
      </c>
      <c r="O4" s="486" t="s">
        <v>64</v>
      </c>
    </row>
    <row r="5" spans="1:15" s="479" customFormat="1" ht="12" customHeight="1">
      <c r="A5" s="487" t="s">
        <v>65</v>
      </c>
      <c r="B5" s="486" t="s">
        <v>65</v>
      </c>
      <c r="C5" s="486" t="s">
        <v>22</v>
      </c>
      <c r="D5" s="481"/>
      <c r="E5" s="481"/>
      <c r="F5" s="482"/>
      <c r="G5" s="482"/>
      <c r="H5" s="484"/>
      <c r="I5" s="484"/>
      <c r="J5" s="481"/>
      <c r="K5" s="481"/>
      <c r="L5" s="484"/>
      <c r="M5" s="484"/>
      <c r="N5" s="484"/>
      <c r="O5" s="486" t="s">
        <v>27</v>
      </c>
    </row>
    <row r="6" spans="1:15" s="479" customFormat="1" ht="12" customHeight="1" thickBot="1">
      <c r="A6" s="488" t="s">
        <v>6</v>
      </c>
      <c r="B6" s="489" t="s">
        <v>7</v>
      </c>
      <c r="C6" s="489" t="s">
        <v>28</v>
      </c>
      <c r="D6" s="489" t="s">
        <v>0</v>
      </c>
      <c r="E6" s="490"/>
      <c r="F6" s="489" t="s">
        <v>1</v>
      </c>
      <c r="G6" s="490"/>
      <c r="H6" s="491" t="s">
        <v>2</v>
      </c>
      <c r="I6" s="492"/>
      <c r="J6" s="489" t="s">
        <v>2</v>
      </c>
      <c r="K6" s="490"/>
      <c r="L6" s="489" t="s">
        <v>4</v>
      </c>
      <c r="M6" s="490"/>
      <c r="N6" s="489" t="s">
        <v>5</v>
      </c>
      <c r="O6" s="489" t="s">
        <v>7</v>
      </c>
    </row>
    <row r="7" spans="1:15" ht="12" customHeight="1">
      <c r="A7" s="493" t="s">
        <v>34</v>
      </c>
      <c r="B7" s="494">
        <v>2390</v>
      </c>
      <c r="C7" s="701">
        <v>1</v>
      </c>
      <c r="D7" s="496">
        <v>2419</v>
      </c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6">
        <f>12*D7</f>
        <v>29028</v>
      </c>
    </row>
    <row r="8" spans="1:15" ht="12" customHeight="1">
      <c r="A8" s="498"/>
      <c r="B8" s="494"/>
      <c r="C8" s="701">
        <v>2</v>
      </c>
      <c r="D8" s="496">
        <v>2472</v>
      </c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6">
        <f>12*D8</f>
        <v>29664</v>
      </c>
    </row>
    <row r="9" spans="1:15" ht="12" customHeight="1">
      <c r="A9" s="493" t="s">
        <v>35</v>
      </c>
      <c r="B9" s="494">
        <v>2495</v>
      </c>
      <c r="C9" s="701">
        <v>3</v>
      </c>
      <c r="D9" s="496">
        <v>2525</v>
      </c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6">
        <f>12*D9</f>
        <v>30300</v>
      </c>
    </row>
    <row r="10" spans="1:15" ht="12" customHeight="1">
      <c r="A10" s="498"/>
      <c r="B10" s="494"/>
      <c r="C10" s="701">
        <v>4</v>
      </c>
      <c r="D10" s="496">
        <v>2581</v>
      </c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6">
        <f>12*D10</f>
        <v>30972</v>
      </c>
    </row>
    <row r="11" spans="1:15" ht="12" customHeight="1">
      <c r="A11" s="493" t="s">
        <v>36</v>
      </c>
      <c r="B11" s="494">
        <v>2605</v>
      </c>
      <c r="C11" s="701">
        <v>5</v>
      </c>
      <c r="D11" s="496">
        <v>2636</v>
      </c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6">
        <f>12*D11</f>
        <v>31632</v>
      </c>
    </row>
    <row r="12" spans="1:15" ht="12" customHeight="1">
      <c r="A12" s="498"/>
      <c r="B12" s="494"/>
      <c r="C12" s="701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</row>
    <row r="13" spans="1:15" ht="12" customHeight="1">
      <c r="A13" s="493" t="s">
        <v>37</v>
      </c>
      <c r="B13" s="494">
        <v>2853</v>
      </c>
      <c r="C13" s="701"/>
      <c r="D13" s="495"/>
      <c r="E13" s="495">
        <v>1</v>
      </c>
      <c r="F13" s="271">
        <v>2887</v>
      </c>
      <c r="G13" s="495"/>
      <c r="H13" s="495"/>
      <c r="I13" s="495"/>
      <c r="J13" s="495"/>
      <c r="K13" s="495"/>
      <c r="L13" s="495"/>
      <c r="M13" s="495"/>
      <c r="N13" s="495"/>
      <c r="O13" s="496">
        <f t="shared" ref="O13:O21" si="0">12*F13</f>
        <v>34644</v>
      </c>
    </row>
    <row r="14" spans="1:15" ht="12" customHeight="1">
      <c r="A14" s="498"/>
      <c r="B14" s="494"/>
      <c r="C14" s="701"/>
      <c r="D14" s="495"/>
      <c r="E14" s="495">
        <v>2</v>
      </c>
      <c r="F14" s="271">
        <v>2956</v>
      </c>
      <c r="G14" s="495"/>
      <c r="H14" s="495"/>
      <c r="I14" s="495"/>
      <c r="J14" s="495"/>
      <c r="K14" s="495"/>
      <c r="L14" s="495"/>
      <c r="M14" s="495"/>
      <c r="N14" s="495"/>
      <c r="O14" s="496">
        <f t="shared" si="0"/>
        <v>35472</v>
      </c>
    </row>
    <row r="15" spans="1:15" ht="12" customHeight="1">
      <c r="A15" s="493" t="s">
        <v>38</v>
      </c>
      <c r="B15" s="494">
        <v>2989</v>
      </c>
      <c r="C15" s="701"/>
      <c r="D15" s="495"/>
      <c r="E15" s="495">
        <v>3</v>
      </c>
      <c r="F15" s="271">
        <v>3025</v>
      </c>
      <c r="G15" s="495"/>
      <c r="H15" s="495"/>
      <c r="I15" s="495"/>
      <c r="J15" s="495"/>
      <c r="K15" s="495"/>
      <c r="L15" s="495"/>
      <c r="M15" s="495"/>
      <c r="N15" s="495"/>
      <c r="O15" s="496">
        <f t="shared" si="0"/>
        <v>36300</v>
      </c>
    </row>
    <row r="16" spans="1:15" ht="12" customHeight="1">
      <c r="A16" s="498"/>
      <c r="B16" s="494"/>
      <c r="C16" s="701"/>
      <c r="D16" s="495"/>
      <c r="E16" s="495">
        <v>4</v>
      </c>
      <c r="F16" s="271">
        <v>3097</v>
      </c>
      <c r="G16" s="495"/>
      <c r="H16" s="495"/>
      <c r="I16" s="495"/>
      <c r="J16" s="495"/>
      <c r="K16" s="495"/>
      <c r="L16" s="495"/>
      <c r="M16" s="495"/>
      <c r="N16" s="495"/>
      <c r="O16" s="496">
        <f t="shared" si="0"/>
        <v>37164</v>
      </c>
    </row>
    <row r="17" spans="1:15" ht="12" customHeight="1">
      <c r="A17" s="493" t="s">
        <v>39</v>
      </c>
      <c r="B17" s="494">
        <v>3130</v>
      </c>
      <c r="C17" s="701"/>
      <c r="D17" s="495"/>
      <c r="E17" s="495">
        <v>5</v>
      </c>
      <c r="F17" s="271">
        <v>3168</v>
      </c>
      <c r="G17" s="495">
        <v>1</v>
      </c>
      <c r="H17" s="496">
        <v>3168</v>
      </c>
      <c r="I17" s="495"/>
      <c r="J17" s="495"/>
      <c r="K17" s="495"/>
      <c r="L17" s="495"/>
      <c r="M17" s="495"/>
      <c r="N17" s="495"/>
      <c r="O17" s="496">
        <f t="shared" si="0"/>
        <v>38016</v>
      </c>
    </row>
    <row r="18" spans="1:15" ht="12" customHeight="1">
      <c r="A18" s="498"/>
      <c r="B18" s="494"/>
      <c r="C18" s="701"/>
      <c r="D18" s="495"/>
      <c r="E18" s="495">
        <v>6</v>
      </c>
      <c r="F18" s="271">
        <v>3243</v>
      </c>
      <c r="G18" s="495">
        <v>2</v>
      </c>
      <c r="H18" s="496">
        <v>3243</v>
      </c>
      <c r="I18" s="495"/>
      <c r="J18" s="495"/>
      <c r="K18" s="495"/>
      <c r="L18" s="495"/>
      <c r="M18" s="495"/>
      <c r="N18" s="495"/>
      <c r="O18" s="496">
        <f t="shared" si="0"/>
        <v>38916</v>
      </c>
    </row>
    <row r="19" spans="1:15" ht="12" customHeight="1">
      <c r="A19" s="493" t="s">
        <v>40</v>
      </c>
      <c r="B19" s="494">
        <v>3280</v>
      </c>
      <c r="C19" s="701"/>
      <c r="D19" s="495"/>
      <c r="E19" s="495">
        <v>7</v>
      </c>
      <c r="F19" s="271">
        <v>3319</v>
      </c>
      <c r="G19" s="495">
        <v>3</v>
      </c>
      <c r="H19" s="496">
        <v>3319</v>
      </c>
      <c r="I19" s="495"/>
      <c r="J19" s="495"/>
      <c r="K19" s="495"/>
      <c r="L19" s="495"/>
      <c r="M19" s="495"/>
      <c r="N19" s="495"/>
      <c r="O19" s="496">
        <f t="shared" si="0"/>
        <v>39828</v>
      </c>
    </row>
    <row r="20" spans="1:15" ht="12" customHeight="1">
      <c r="A20" s="498"/>
      <c r="B20" s="494"/>
      <c r="C20" s="701"/>
      <c r="D20" s="495"/>
      <c r="E20" s="495">
        <v>8</v>
      </c>
      <c r="F20" s="271">
        <v>3396</v>
      </c>
      <c r="G20" s="495">
        <v>4</v>
      </c>
      <c r="H20" s="496">
        <v>3396</v>
      </c>
      <c r="I20" s="495"/>
      <c r="J20" s="495"/>
      <c r="K20" s="495"/>
      <c r="L20" s="495"/>
      <c r="M20" s="495"/>
      <c r="N20" s="495"/>
      <c r="O20" s="496">
        <f t="shared" si="0"/>
        <v>40752</v>
      </c>
    </row>
    <row r="21" spans="1:15" ht="12" customHeight="1">
      <c r="A21" s="493" t="s">
        <v>41</v>
      </c>
      <c r="B21" s="494">
        <v>3432</v>
      </c>
      <c r="C21" s="701"/>
      <c r="D21" s="495"/>
      <c r="E21" s="495">
        <v>9</v>
      </c>
      <c r="F21" s="271">
        <v>3473</v>
      </c>
      <c r="G21" s="495">
        <v>5</v>
      </c>
      <c r="H21" s="496">
        <v>3473</v>
      </c>
      <c r="I21" s="495">
        <v>1</v>
      </c>
      <c r="J21" s="496">
        <v>3473</v>
      </c>
      <c r="K21" s="495"/>
      <c r="L21" s="495"/>
      <c r="M21" s="495"/>
      <c r="N21" s="495"/>
      <c r="O21" s="496">
        <f t="shared" si="0"/>
        <v>41676</v>
      </c>
    </row>
    <row r="22" spans="1:15" ht="12" customHeight="1">
      <c r="A22" s="498"/>
      <c r="B22" s="494"/>
      <c r="C22" s="701"/>
      <c r="D22" s="495"/>
      <c r="E22" s="495"/>
      <c r="F22" s="495"/>
      <c r="G22" s="495">
        <v>6</v>
      </c>
      <c r="H22" s="496">
        <v>3557</v>
      </c>
      <c r="I22" s="495">
        <v>2</v>
      </c>
      <c r="J22" s="496">
        <v>3557</v>
      </c>
      <c r="K22" s="495"/>
      <c r="L22" s="495"/>
      <c r="M22" s="495"/>
      <c r="N22" s="495"/>
      <c r="O22" s="496">
        <f t="shared" ref="O22:O44" si="1">12*J22</f>
        <v>42684</v>
      </c>
    </row>
    <row r="23" spans="1:15" ht="12" customHeight="1">
      <c r="A23" s="493" t="s">
        <v>42</v>
      </c>
      <c r="B23" s="494">
        <v>3597</v>
      </c>
      <c r="C23" s="701"/>
      <c r="D23" s="495"/>
      <c r="E23" s="495"/>
      <c r="F23" s="495"/>
      <c r="G23" s="495">
        <v>7</v>
      </c>
      <c r="H23" s="496">
        <v>3640</v>
      </c>
      <c r="I23" s="495">
        <v>3</v>
      </c>
      <c r="J23" s="496">
        <v>3640</v>
      </c>
      <c r="K23" s="495"/>
      <c r="L23" s="495"/>
      <c r="M23" s="495"/>
      <c r="N23" s="495"/>
      <c r="O23" s="496">
        <f t="shared" si="1"/>
        <v>43680</v>
      </c>
    </row>
    <row r="24" spans="1:15" ht="12" customHeight="1">
      <c r="A24" s="498"/>
      <c r="B24" s="494"/>
      <c r="C24" s="701"/>
      <c r="D24" s="495"/>
      <c r="E24" s="495"/>
      <c r="F24" s="495"/>
      <c r="G24" s="495">
        <v>8</v>
      </c>
      <c r="H24" s="496">
        <v>3727</v>
      </c>
      <c r="I24" s="495">
        <v>4</v>
      </c>
      <c r="J24" s="496">
        <v>3727</v>
      </c>
      <c r="K24" s="495"/>
      <c r="L24" s="495"/>
      <c r="M24" s="495"/>
      <c r="N24" s="495"/>
      <c r="O24" s="496">
        <f t="shared" si="1"/>
        <v>44724</v>
      </c>
    </row>
    <row r="25" spans="1:15" ht="12" customHeight="1">
      <c r="A25" s="493" t="s">
        <v>43</v>
      </c>
      <c r="B25" s="494">
        <v>3768</v>
      </c>
      <c r="C25" s="701"/>
      <c r="D25" s="495"/>
      <c r="E25" s="495"/>
      <c r="F25" s="495"/>
      <c r="G25" s="495">
        <v>9</v>
      </c>
      <c r="H25" s="496">
        <v>3813</v>
      </c>
      <c r="I25" s="495">
        <v>5</v>
      </c>
      <c r="J25" s="496">
        <v>3813</v>
      </c>
      <c r="K25" s="495"/>
      <c r="L25" s="495"/>
      <c r="M25" s="495"/>
      <c r="N25" s="495"/>
      <c r="O25" s="496">
        <f t="shared" si="1"/>
        <v>45756</v>
      </c>
    </row>
    <row r="26" spans="1:15" ht="12" customHeight="1">
      <c r="A26" s="498"/>
      <c r="B26" s="494"/>
      <c r="C26" s="701"/>
      <c r="D26" s="495"/>
      <c r="E26" s="495"/>
      <c r="F26" s="495"/>
      <c r="G26" s="495">
        <v>10</v>
      </c>
      <c r="H26" s="496">
        <v>3904</v>
      </c>
      <c r="I26" s="495">
        <v>6</v>
      </c>
      <c r="J26" s="496">
        <v>3904</v>
      </c>
      <c r="K26" s="495"/>
      <c r="L26" s="495"/>
      <c r="M26" s="495"/>
      <c r="N26" s="495"/>
      <c r="O26" s="496">
        <f t="shared" si="1"/>
        <v>46848</v>
      </c>
    </row>
    <row r="27" spans="1:15" ht="12" customHeight="1">
      <c r="A27" s="493" t="s">
        <v>44</v>
      </c>
      <c r="B27" s="494">
        <v>3948</v>
      </c>
      <c r="C27" s="701"/>
      <c r="D27" s="495"/>
      <c r="E27" s="495"/>
      <c r="F27" s="495"/>
      <c r="G27" s="495">
        <v>11</v>
      </c>
      <c r="H27" s="496">
        <v>3995</v>
      </c>
      <c r="I27" s="495">
        <v>7</v>
      </c>
      <c r="J27" s="496">
        <v>3995</v>
      </c>
      <c r="K27" s="495">
        <v>1</v>
      </c>
      <c r="L27" s="496">
        <v>3995</v>
      </c>
      <c r="M27" s="495"/>
      <c r="N27" s="495"/>
      <c r="O27" s="496">
        <f t="shared" si="1"/>
        <v>47940</v>
      </c>
    </row>
    <row r="28" spans="1:15" ht="12" customHeight="1">
      <c r="A28" s="499" t="s">
        <v>3</v>
      </c>
      <c r="B28" s="494"/>
      <c r="C28" s="701"/>
      <c r="D28" s="495"/>
      <c r="E28" s="495"/>
      <c r="F28" s="495"/>
      <c r="G28" s="495">
        <v>12</v>
      </c>
      <c r="H28" s="496">
        <v>4091</v>
      </c>
      <c r="I28" s="495">
        <v>8</v>
      </c>
      <c r="J28" s="496">
        <v>4091</v>
      </c>
      <c r="K28" s="495">
        <v>2</v>
      </c>
      <c r="L28" s="496">
        <v>4091</v>
      </c>
      <c r="M28" s="495"/>
      <c r="N28" s="495"/>
      <c r="O28" s="496">
        <f t="shared" si="1"/>
        <v>49092</v>
      </c>
    </row>
    <row r="29" spans="1:15" ht="12" customHeight="1">
      <c r="A29" s="493" t="s">
        <v>45</v>
      </c>
      <c r="B29" s="494">
        <v>4136</v>
      </c>
      <c r="C29" s="701"/>
      <c r="D29" s="495"/>
      <c r="E29" s="495"/>
      <c r="F29" s="495"/>
      <c r="G29" s="495">
        <v>13</v>
      </c>
      <c r="H29" s="496">
        <v>4186</v>
      </c>
      <c r="I29" s="495">
        <v>9</v>
      </c>
      <c r="J29" s="496">
        <v>4186</v>
      </c>
      <c r="K29" s="495">
        <v>3</v>
      </c>
      <c r="L29" s="496">
        <v>4186</v>
      </c>
      <c r="M29" s="495"/>
      <c r="N29" s="495"/>
      <c r="O29" s="496">
        <f t="shared" si="1"/>
        <v>50232</v>
      </c>
    </row>
    <row r="30" spans="1:15" ht="12" customHeight="1">
      <c r="A30" s="498"/>
      <c r="B30" s="494"/>
      <c r="C30" s="701"/>
      <c r="D30" s="495"/>
      <c r="E30" s="495"/>
      <c r="F30" s="495"/>
      <c r="G30" s="495">
        <v>14</v>
      </c>
      <c r="H30" s="496">
        <v>4288</v>
      </c>
      <c r="I30" s="495">
        <v>10</v>
      </c>
      <c r="J30" s="496">
        <v>4288</v>
      </c>
      <c r="K30" s="495">
        <v>4</v>
      </c>
      <c r="L30" s="496">
        <v>4288</v>
      </c>
      <c r="M30" s="495"/>
      <c r="N30" s="495"/>
      <c r="O30" s="496">
        <f t="shared" si="1"/>
        <v>51456</v>
      </c>
    </row>
    <row r="31" spans="1:15" ht="12" customHeight="1">
      <c r="A31" s="493" t="s">
        <v>46</v>
      </c>
      <c r="B31" s="494">
        <v>4337</v>
      </c>
      <c r="C31" s="701"/>
      <c r="D31" s="495"/>
      <c r="E31" s="495"/>
      <c r="F31" s="495"/>
      <c r="G31" s="495">
        <v>15</v>
      </c>
      <c r="H31" s="496">
        <v>4389</v>
      </c>
      <c r="I31" s="495">
        <v>11</v>
      </c>
      <c r="J31" s="496">
        <v>4389</v>
      </c>
      <c r="K31" s="495">
        <v>5</v>
      </c>
      <c r="L31" s="496">
        <v>4389</v>
      </c>
      <c r="M31" s="495"/>
      <c r="N31" s="495"/>
      <c r="O31" s="496">
        <f t="shared" si="1"/>
        <v>52668</v>
      </c>
    </row>
    <row r="32" spans="1:15" ht="12" customHeight="1">
      <c r="A32" s="498"/>
      <c r="B32" s="494"/>
      <c r="C32" s="701"/>
      <c r="D32" s="495"/>
      <c r="E32" s="495"/>
      <c r="F32" s="495"/>
      <c r="G32" s="500">
        <v>16</v>
      </c>
      <c r="H32" s="501">
        <v>4493</v>
      </c>
      <c r="I32" s="502">
        <v>12</v>
      </c>
      <c r="J32" s="501">
        <v>4493</v>
      </c>
      <c r="K32" s="495">
        <v>6</v>
      </c>
      <c r="L32" s="494">
        <v>4493</v>
      </c>
      <c r="M32" s="495"/>
      <c r="N32" s="495"/>
      <c r="O32" s="496">
        <f t="shared" si="1"/>
        <v>53916</v>
      </c>
    </row>
    <row r="33" spans="1:15" ht="12" customHeight="1">
      <c r="A33" s="493" t="s">
        <v>47</v>
      </c>
      <c r="B33" s="494">
        <v>4543</v>
      </c>
      <c r="C33" s="701"/>
      <c r="D33" s="495"/>
      <c r="E33" s="495"/>
      <c r="F33" s="495"/>
      <c r="G33" s="500">
        <v>17</v>
      </c>
      <c r="H33" s="501">
        <v>4598</v>
      </c>
      <c r="I33" s="502">
        <v>13</v>
      </c>
      <c r="J33" s="501">
        <v>4598</v>
      </c>
      <c r="K33" s="495">
        <v>7</v>
      </c>
      <c r="L33" s="494">
        <v>4598</v>
      </c>
      <c r="M33" s="495"/>
      <c r="N33" s="495"/>
      <c r="O33" s="496">
        <f t="shared" si="1"/>
        <v>55176</v>
      </c>
    </row>
    <row r="34" spans="1:15" ht="12" customHeight="1">
      <c r="A34" s="498"/>
      <c r="B34" s="494"/>
      <c r="C34" s="701"/>
      <c r="D34" s="495"/>
      <c r="E34" s="495"/>
      <c r="F34" s="495"/>
      <c r="G34" s="500">
        <v>18</v>
      </c>
      <c r="H34" s="501">
        <v>4709</v>
      </c>
      <c r="I34" s="502">
        <v>14</v>
      </c>
      <c r="J34" s="501">
        <v>4709</v>
      </c>
      <c r="K34" s="495">
        <v>8</v>
      </c>
      <c r="L34" s="494">
        <v>4709</v>
      </c>
      <c r="M34" s="495"/>
      <c r="N34" s="495"/>
      <c r="O34" s="496">
        <f t="shared" si="1"/>
        <v>56508</v>
      </c>
    </row>
    <row r="35" spans="1:15" ht="12" customHeight="1">
      <c r="A35" s="493" t="s">
        <v>48</v>
      </c>
      <c r="B35" s="494">
        <v>4763</v>
      </c>
      <c r="C35" s="701"/>
      <c r="D35" s="495"/>
      <c r="E35" s="495"/>
      <c r="F35" s="495"/>
      <c r="G35" s="500">
        <v>19</v>
      </c>
      <c r="H35" s="501">
        <v>4820</v>
      </c>
      <c r="I35" s="502">
        <v>15</v>
      </c>
      <c r="J35" s="501">
        <v>4820</v>
      </c>
      <c r="K35" s="495">
        <v>9</v>
      </c>
      <c r="L35" s="494">
        <v>4820</v>
      </c>
      <c r="M35" s="495"/>
      <c r="N35" s="495"/>
      <c r="O35" s="496">
        <f t="shared" si="1"/>
        <v>57840</v>
      </c>
    </row>
    <row r="36" spans="1:15" ht="12" customHeight="1">
      <c r="A36" s="498"/>
      <c r="B36" s="494"/>
      <c r="C36" s="701"/>
      <c r="D36" s="495"/>
      <c r="E36" s="495"/>
      <c r="F36" s="495"/>
      <c r="G36" s="500">
        <v>20</v>
      </c>
      <c r="H36" s="501">
        <v>4937</v>
      </c>
      <c r="I36" s="502">
        <v>16</v>
      </c>
      <c r="J36" s="501">
        <v>4937</v>
      </c>
      <c r="K36" s="495">
        <v>10</v>
      </c>
      <c r="L36" s="494">
        <v>4937</v>
      </c>
      <c r="M36" s="495"/>
      <c r="N36" s="495"/>
      <c r="O36" s="496">
        <f t="shared" si="1"/>
        <v>59244</v>
      </c>
    </row>
    <row r="37" spans="1:15" ht="12" customHeight="1">
      <c r="A37" s="493" t="s">
        <v>49</v>
      </c>
      <c r="B37" s="494">
        <v>4993</v>
      </c>
      <c r="C37" s="701"/>
      <c r="D37" s="495"/>
      <c r="E37" s="495"/>
      <c r="F37" s="495"/>
      <c r="G37" s="500">
        <v>21</v>
      </c>
      <c r="H37" s="501">
        <v>5053</v>
      </c>
      <c r="I37" s="502">
        <v>17</v>
      </c>
      <c r="J37" s="501">
        <v>5053</v>
      </c>
      <c r="K37" s="495">
        <v>11</v>
      </c>
      <c r="L37" s="494">
        <v>5053</v>
      </c>
      <c r="M37" s="495">
        <v>1</v>
      </c>
      <c r="N37" s="494">
        <v>5053</v>
      </c>
      <c r="O37" s="496">
        <f t="shared" si="1"/>
        <v>60636</v>
      </c>
    </row>
    <row r="38" spans="1:15" ht="12" customHeight="1">
      <c r="A38" s="498"/>
      <c r="B38" s="494"/>
      <c r="C38" s="701"/>
      <c r="D38" s="495"/>
      <c r="E38" s="495"/>
      <c r="F38" s="495"/>
      <c r="G38" s="500">
        <v>22</v>
      </c>
      <c r="H38" s="501">
        <v>5174</v>
      </c>
      <c r="I38" s="502">
        <v>18</v>
      </c>
      <c r="J38" s="501">
        <v>5174</v>
      </c>
      <c r="K38" s="495">
        <v>12</v>
      </c>
      <c r="L38" s="494">
        <v>5174</v>
      </c>
      <c r="M38" s="495">
        <v>2</v>
      </c>
      <c r="N38" s="494">
        <v>5174</v>
      </c>
      <c r="O38" s="496">
        <f t="shared" si="1"/>
        <v>62088</v>
      </c>
    </row>
    <row r="39" spans="1:15" ht="12" customHeight="1">
      <c r="A39" s="493" t="s">
        <v>50</v>
      </c>
      <c r="B39" s="494">
        <v>5232</v>
      </c>
      <c r="C39" s="701"/>
      <c r="D39" s="495"/>
      <c r="E39" s="495"/>
      <c r="F39" s="495"/>
      <c r="G39" s="500">
        <v>23</v>
      </c>
      <c r="H39" s="501">
        <v>5295</v>
      </c>
      <c r="I39" s="502">
        <v>19</v>
      </c>
      <c r="J39" s="501">
        <v>5295</v>
      </c>
      <c r="K39" s="495">
        <v>13</v>
      </c>
      <c r="L39" s="494">
        <v>5295</v>
      </c>
      <c r="M39" s="495">
        <v>3</v>
      </c>
      <c r="N39" s="494">
        <v>5295</v>
      </c>
      <c r="O39" s="496">
        <f t="shared" si="1"/>
        <v>63540</v>
      </c>
    </row>
    <row r="40" spans="1:15" ht="12" customHeight="1">
      <c r="A40" s="498"/>
      <c r="B40" s="494"/>
      <c r="C40" s="701"/>
      <c r="D40" s="495"/>
      <c r="E40" s="495"/>
      <c r="F40" s="495"/>
      <c r="G40" s="500">
        <v>24</v>
      </c>
      <c r="H40" s="501">
        <v>5425</v>
      </c>
      <c r="I40" s="502">
        <v>20</v>
      </c>
      <c r="J40" s="501">
        <v>5425</v>
      </c>
      <c r="K40" s="495">
        <v>14</v>
      </c>
      <c r="L40" s="494">
        <v>5425</v>
      </c>
      <c r="M40" s="495">
        <v>4</v>
      </c>
      <c r="N40" s="494">
        <v>5425</v>
      </c>
      <c r="O40" s="496">
        <f t="shared" si="1"/>
        <v>65100</v>
      </c>
    </row>
    <row r="41" spans="1:15" ht="12" customHeight="1">
      <c r="A41" s="493" t="s">
        <v>51</v>
      </c>
      <c r="B41" s="494">
        <v>5489</v>
      </c>
      <c r="C41" s="701"/>
      <c r="D41" s="495"/>
      <c r="E41" s="495"/>
      <c r="F41" s="495"/>
      <c r="G41" s="500">
        <v>25</v>
      </c>
      <c r="H41" s="501">
        <v>5555</v>
      </c>
      <c r="I41" s="502">
        <v>21</v>
      </c>
      <c r="J41" s="501">
        <v>5555</v>
      </c>
      <c r="K41" s="495">
        <v>15</v>
      </c>
      <c r="L41" s="494">
        <v>5555</v>
      </c>
      <c r="M41" s="495">
        <v>5</v>
      </c>
      <c r="N41" s="494">
        <v>5555</v>
      </c>
      <c r="O41" s="496">
        <f t="shared" si="1"/>
        <v>66660</v>
      </c>
    </row>
    <row r="42" spans="1:15" ht="12" customHeight="1">
      <c r="A42" s="498"/>
      <c r="B42" s="494"/>
      <c r="C42" s="701"/>
      <c r="D42" s="495"/>
      <c r="E42" s="495"/>
      <c r="F42" s="495"/>
      <c r="G42" s="500">
        <v>26</v>
      </c>
      <c r="H42" s="501">
        <v>5688</v>
      </c>
      <c r="I42" s="502">
        <v>22</v>
      </c>
      <c r="J42" s="501">
        <v>5688</v>
      </c>
      <c r="K42" s="500">
        <v>16</v>
      </c>
      <c r="L42" s="501">
        <v>5688</v>
      </c>
      <c r="M42" s="495">
        <v>6</v>
      </c>
      <c r="N42" s="496">
        <v>5688</v>
      </c>
      <c r="O42" s="496">
        <f t="shared" si="1"/>
        <v>68256</v>
      </c>
    </row>
    <row r="43" spans="1:15" ht="12" customHeight="1">
      <c r="A43" s="493" t="s">
        <v>52</v>
      </c>
      <c r="B43" s="494">
        <v>5753</v>
      </c>
      <c r="C43" s="701"/>
      <c r="D43" s="495"/>
      <c r="E43" s="495"/>
      <c r="F43" s="495"/>
      <c r="G43" s="500">
        <v>27</v>
      </c>
      <c r="H43" s="501">
        <v>5822</v>
      </c>
      <c r="I43" s="502">
        <v>23</v>
      </c>
      <c r="J43" s="501">
        <v>5822</v>
      </c>
      <c r="K43" s="500">
        <v>17</v>
      </c>
      <c r="L43" s="501">
        <v>5822</v>
      </c>
      <c r="M43" s="495">
        <v>7</v>
      </c>
      <c r="N43" s="496">
        <v>5822</v>
      </c>
      <c r="O43" s="496">
        <f t="shared" si="1"/>
        <v>69864</v>
      </c>
    </row>
    <row r="44" spans="1:15" ht="12" customHeight="1">
      <c r="A44" s="498"/>
      <c r="B44" s="494"/>
      <c r="C44" s="701"/>
      <c r="D44" s="495"/>
      <c r="E44" s="495"/>
      <c r="F44" s="495"/>
      <c r="G44" s="500">
        <v>28</v>
      </c>
      <c r="H44" s="501">
        <v>5964</v>
      </c>
      <c r="I44" s="502">
        <v>24</v>
      </c>
      <c r="J44" s="501">
        <v>5964</v>
      </c>
      <c r="K44" s="500">
        <v>18</v>
      </c>
      <c r="L44" s="501">
        <v>5964</v>
      </c>
      <c r="M44" s="495">
        <v>8</v>
      </c>
      <c r="N44" s="496">
        <v>5964</v>
      </c>
      <c r="O44" s="496">
        <f t="shared" si="1"/>
        <v>71568</v>
      </c>
    </row>
    <row r="45" spans="1:15" ht="12" customHeight="1">
      <c r="A45" s="493" t="s">
        <v>53</v>
      </c>
      <c r="B45" s="494">
        <v>6032</v>
      </c>
      <c r="C45" s="701"/>
      <c r="D45" s="495"/>
      <c r="E45" s="495"/>
      <c r="F45" s="495"/>
      <c r="G45" s="495"/>
      <c r="H45" s="495"/>
      <c r="I45" s="495"/>
      <c r="J45" s="495"/>
      <c r="K45" s="500">
        <v>19</v>
      </c>
      <c r="L45" s="503">
        <v>6104</v>
      </c>
      <c r="M45" s="495">
        <v>9</v>
      </c>
      <c r="N45" s="496">
        <v>6104</v>
      </c>
      <c r="O45" s="496">
        <f>12*L45</f>
        <v>73248</v>
      </c>
    </row>
    <row r="46" spans="1:15" ht="12" customHeight="1">
      <c r="A46" s="498"/>
      <c r="B46" s="494"/>
      <c r="C46" s="701"/>
      <c r="D46" s="495"/>
      <c r="E46" s="495"/>
      <c r="F46" s="495"/>
      <c r="G46" s="495"/>
      <c r="H46" s="495"/>
      <c r="I46" s="495"/>
      <c r="J46" s="495"/>
      <c r="K46" s="500">
        <v>20</v>
      </c>
      <c r="L46" s="503">
        <v>6249</v>
      </c>
      <c r="M46" s="500">
        <v>10</v>
      </c>
      <c r="N46" s="503">
        <v>6249</v>
      </c>
      <c r="O46" s="496">
        <f>12*L46</f>
        <v>74988</v>
      </c>
    </row>
    <row r="47" spans="1:15" ht="12" customHeight="1">
      <c r="A47" s="498"/>
      <c r="B47" s="494"/>
      <c r="C47" s="701"/>
      <c r="D47" s="495"/>
      <c r="E47" s="495"/>
      <c r="F47" s="495"/>
      <c r="G47" s="495"/>
      <c r="H47" s="495"/>
      <c r="I47" s="495"/>
      <c r="J47" s="495"/>
      <c r="K47" s="500">
        <v>21</v>
      </c>
      <c r="L47" s="503">
        <v>6397</v>
      </c>
      <c r="M47" s="500">
        <v>11</v>
      </c>
      <c r="N47" s="503">
        <v>6397</v>
      </c>
      <c r="O47" s="496">
        <f>12*L47</f>
        <v>76764</v>
      </c>
    </row>
    <row r="48" spans="1:15" ht="12" customHeight="1">
      <c r="A48" s="498"/>
      <c r="B48" s="494"/>
      <c r="C48" s="701"/>
      <c r="D48" s="495"/>
      <c r="E48" s="495"/>
      <c r="F48" s="495"/>
      <c r="G48" s="495"/>
      <c r="H48" s="495"/>
      <c r="I48" s="495"/>
      <c r="J48" s="495"/>
      <c r="K48" s="500">
        <v>22</v>
      </c>
      <c r="L48" s="503">
        <v>6549</v>
      </c>
      <c r="M48" s="500">
        <v>12</v>
      </c>
      <c r="N48" s="503">
        <v>6549</v>
      </c>
      <c r="O48" s="496">
        <f>12*L48</f>
        <v>78588</v>
      </c>
    </row>
    <row r="49" spans="1:15" ht="12" customHeight="1">
      <c r="A49" s="498"/>
      <c r="B49" s="494"/>
      <c r="C49" s="701"/>
      <c r="D49" s="495"/>
      <c r="E49" s="495"/>
      <c r="F49" s="495"/>
      <c r="G49" s="495"/>
      <c r="H49" s="495"/>
      <c r="I49" s="495"/>
      <c r="J49" s="495"/>
      <c r="K49" s="495"/>
      <c r="L49" s="495"/>
      <c r="M49" s="500">
        <v>13</v>
      </c>
      <c r="N49" s="503">
        <v>6703</v>
      </c>
      <c r="O49" s="496">
        <f>12*N49</f>
        <v>80436</v>
      </c>
    </row>
    <row r="50" spans="1:15" ht="12" customHeight="1">
      <c r="A50" s="498"/>
      <c r="B50" s="494"/>
      <c r="C50" s="701"/>
      <c r="D50" s="495"/>
      <c r="E50" s="495"/>
      <c r="F50" s="495"/>
      <c r="G50" s="495"/>
      <c r="H50" s="495"/>
      <c r="I50" s="495"/>
      <c r="J50" s="495"/>
      <c r="K50" s="495"/>
      <c r="L50" s="495"/>
      <c r="M50" s="500">
        <v>14</v>
      </c>
      <c r="N50" s="503">
        <v>6862</v>
      </c>
      <c r="O50" s="496">
        <f>12*N50</f>
        <v>82344</v>
      </c>
    </row>
    <row r="51" spans="1:15" s="479" customFormat="1" ht="12" customHeight="1">
      <c r="A51" s="504"/>
      <c r="B51" s="905" t="s">
        <v>66</v>
      </c>
      <c r="C51" s="702"/>
      <c r="D51" s="504"/>
      <c r="E51" s="504"/>
      <c r="F51" s="504"/>
      <c r="G51" s="504"/>
      <c r="H51" s="504"/>
      <c r="I51" s="505"/>
      <c r="J51" s="504"/>
      <c r="K51" s="504"/>
      <c r="L51" s="504"/>
      <c r="M51" s="504"/>
      <c r="N51" s="504"/>
      <c r="O51" s="506"/>
    </row>
  </sheetData>
  <phoneticPr fontId="3" type="noConversion"/>
  <printOptions horizontalCentered="1" verticalCentered="1" gridLines="1" gridLinesSet="0"/>
  <pageMargins left="0.19685039370078741" right="0.19685039370078741" top="1.51" bottom="0.67" header="0.51181102362204722" footer="0.27"/>
  <pageSetup orientation="portrait" horizontalDpi="4294967292" r:id="rId1"/>
  <headerFooter alignWithMargins="0">
    <oddHeader>&amp;C&amp;"Times New Roman,Bold"&amp;11The California State Universities
Instructional Faculty Salary Schedule
12-MONTH EMPLOYMENT
Effective July 1, 1995
(Class Codes 2359, 2361, 2373, 2376, 2379, 2382, 2481,  2920)&amp;R&amp;"LinePrinter,Bold"&amp;11 7-1-95
1.2% GSI
2 Step SSI</oddHeader>
    <oddFooter>&amp;L&amp;"Times New Roman,Bold"CSUS:FSA:cks
November 20, 1995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G31"/>
  <sheetViews>
    <sheetView topLeftCell="A2" zoomScaleNormal="100" workbookViewId="0">
      <selection activeCell="H24" sqref="H24"/>
    </sheetView>
  </sheetViews>
  <sheetFormatPr defaultColWidth="8.85546875" defaultRowHeight="24" customHeight="1"/>
  <cols>
    <col min="1" max="1" width="12.28515625" style="1104" customWidth="1"/>
    <col min="2" max="2" width="18.28515625" style="1104" customWidth="1"/>
    <col min="3" max="3" width="10.85546875" style="1104" customWidth="1"/>
    <col min="4" max="4" width="12.140625" style="1104" customWidth="1"/>
    <col min="5" max="5" width="11.42578125" style="1104" customWidth="1"/>
    <col min="6" max="6" width="11.42578125" style="1104" hidden="1" customWidth="1"/>
    <col min="7" max="7" width="69.7109375" style="1105" bestFit="1" customWidth="1"/>
    <col min="8" max="16384" width="8.85546875" style="1105"/>
  </cols>
  <sheetData>
    <row r="1" spans="1:7" s="1188" customFormat="1" ht="24" customHeight="1">
      <c r="A1" s="906" t="s">
        <v>77</v>
      </c>
      <c r="B1" s="907" t="s">
        <v>78</v>
      </c>
      <c r="C1" s="907" t="s">
        <v>79</v>
      </c>
      <c r="D1" s="907" t="s">
        <v>80</v>
      </c>
      <c r="E1" s="907" t="s">
        <v>81</v>
      </c>
      <c r="F1" s="1119" t="s">
        <v>82</v>
      </c>
      <c r="G1" s="1120"/>
    </row>
    <row r="2" spans="1:7" s="1188" customFormat="1" ht="24" customHeight="1">
      <c r="A2" s="1221" t="s">
        <v>83</v>
      </c>
      <c r="B2" s="1222" t="s">
        <v>84</v>
      </c>
      <c r="C2" s="1222" t="s">
        <v>85</v>
      </c>
      <c r="D2" s="1222" t="s">
        <v>86</v>
      </c>
      <c r="E2" s="1222" t="s">
        <v>87</v>
      </c>
      <c r="F2" s="1223" t="s">
        <v>88</v>
      </c>
      <c r="G2" s="1224" t="s">
        <v>89</v>
      </c>
    </row>
    <row r="3" spans="1:7" s="1188" customFormat="1" ht="24" customHeight="1">
      <c r="A3" s="1109" t="s">
        <v>192</v>
      </c>
      <c r="B3" s="1110">
        <v>41456</v>
      </c>
      <c r="C3" s="1109">
        <v>0</v>
      </c>
      <c r="D3" s="1109">
        <v>0</v>
      </c>
      <c r="E3" s="1226">
        <v>80</v>
      </c>
      <c r="F3" s="1109"/>
      <c r="G3" s="1225" t="s">
        <v>193</v>
      </c>
    </row>
    <row r="4" spans="1:7" ht="24" customHeight="1">
      <c r="A4" s="1109" t="s">
        <v>190</v>
      </c>
      <c r="B4" s="1110">
        <v>40360</v>
      </c>
      <c r="C4" s="1109">
        <v>0</v>
      </c>
      <c r="D4" s="1109">
        <v>0</v>
      </c>
      <c r="E4" s="1111">
        <v>4.4999999999999999E-4</v>
      </c>
      <c r="F4" s="1109"/>
      <c r="G4" s="1225" t="s">
        <v>191</v>
      </c>
    </row>
    <row r="5" spans="1:7" s="1199" customFormat="1" ht="24" customHeight="1" thickBot="1">
      <c r="A5" s="1215" t="s">
        <v>186</v>
      </c>
      <c r="B5" s="1218">
        <v>39630</v>
      </c>
      <c r="C5" s="1216">
        <v>0</v>
      </c>
      <c r="D5" s="1216">
        <v>0</v>
      </c>
      <c r="E5" s="1219">
        <v>0.02</v>
      </c>
      <c r="F5" s="1217"/>
      <c r="G5" s="1220" t="s">
        <v>185</v>
      </c>
    </row>
    <row r="6" spans="1:7" s="1201" customFormat="1" ht="24" customHeight="1">
      <c r="A6" s="1209" t="s">
        <v>182</v>
      </c>
      <c r="B6" s="1210">
        <v>39264</v>
      </c>
      <c r="C6" s="1211">
        <v>0</v>
      </c>
      <c r="D6" s="1211">
        <v>1</v>
      </c>
      <c r="E6" s="1212">
        <v>3.6999999999999998E-2</v>
      </c>
      <c r="F6" s="1213"/>
      <c r="G6" s="1214" t="s">
        <v>184</v>
      </c>
    </row>
    <row r="7" spans="1:7" s="1201" customFormat="1" ht="24" customHeight="1">
      <c r="A7" s="1202" t="s">
        <v>182</v>
      </c>
      <c r="B7" s="1203">
        <v>39264</v>
      </c>
      <c r="C7" s="1204">
        <v>0</v>
      </c>
      <c r="D7" s="1204">
        <v>0</v>
      </c>
      <c r="E7" s="1205">
        <v>0.01</v>
      </c>
      <c r="F7" s="1208"/>
      <c r="G7" s="1207" t="s">
        <v>183</v>
      </c>
    </row>
    <row r="8" spans="1:7" s="1199" customFormat="1" ht="24" customHeight="1">
      <c r="A8" s="1202" t="s">
        <v>178</v>
      </c>
      <c r="B8" s="1203">
        <v>38899</v>
      </c>
      <c r="C8" s="1204">
        <v>1</v>
      </c>
      <c r="D8" s="1204">
        <v>0</v>
      </c>
      <c r="E8" s="1205">
        <v>0.03</v>
      </c>
      <c r="F8" s="1206"/>
      <c r="G8" s="1207" t="s">
        <v>179</v>
      </c>
    </row>
    <row r="9" spans="1:7" ht="20.100000000000001" customHeight="1">
      <c r="A9" s="1121" t="s">
        <v>167</v>
      </c>
      <c r="B9" s="1132">
        <v>38534</v>
      </c>
      <c r="C9" s="1118">
        <v>0</v>
      </c>
      <c r="D9" s="1118">
        <v>0</v>
      </c>
      <c r="E9" s="1133">
        <v>3.5000000000000003E-2</v>
      </c>
      <c r="F9" s="1118"/>
      <c r="G9" s="1122" t="s">
        <v>168</v>
      </c>
    </row>
    <row r="10" spans="1:7" ht="20.100000000000001" customHeight="1">
      <c r="A10" s="1121" t="s">
        <v>138</v>
      </c>
      <c r="B10" s="1132">
        <v>37438</v>
      </c>
      <c r="C10" s="1118">
        <v>0</v>
      </c>
      <c r="D10" s="1118">
        <v>1</v>
      </c>
      <c r="E10" s="1133">
        <v>0</v>
      </c>
      <c r="F10" s="1118"/>
      <c r="G10" s="1122" t="s">
        <v>139</v>
      </c>
    </row>
    <row r="11" spans="1:7" ht="20.100000000000001" customHeight="1">
      <c r="A11" s="1123" t="s">
        <v>90</v>
      </c>
      <c r="B11" s="1110">
        <v>37438</v>
      </c>
      <c r="C11" s="1109">
        <v>0</v>
      </c>
      <c r="D11" s="1109">
        <v>1</v>
      </c>
      <c r="E11" s="1111">
        <v>0.02</v>
      </c>
      <c r="F11" s="1109"/>
      <c r="G11" s="1124" t="s">
        <v>118</v>
      </c>
    </row>
    <row r="12" spans="1:7" ht="20.100000000000001" customHeight="1">
      <c r="A12" s="1123" t="s">
        <v>91</v>
      </c>
      <c r="B12" s="1110">
        <v>37347</v>
      </c>
      <c r="C12" s="1109">
        <v>0</v>
      </c>
      <c r="D12" s="1109">
        <v>1</v>
      </c>
      <c r="E12" s="1111">
        <v>0.02</v>
      </c>
      <c r="F12" s="1109"/>
      <c r="G12" s="1124" t="s">
        <v>119</v>
      </c>
    </row>
    <row r="13" spans="1:7" ht="20.100000000000001" customHeight="1">
      <c r="A13" s="1123" t="s">
        <v>92</v>
      </c>
      <c r="B13" s="1110">
        <v>36708</v>
      </c>
      <c r="C13" s="1109">
        <v>0</v>
      </c>
      <c r="D13" s="1109">
        <v>1</v>
      </c>
      <c r="E13" s="1111">
        <v>3.5999999999999997E-2</v>
      </c>
      <c r="F13" s="1109"/>
      <c r="G13" s="1125" t="s">
        <v>93</v>
      </c>
    </row>
    <row r="14" spans="1:7" s="1107" customFormat="1" ht="20.100000000000001" customHeight="1">
      <c r="A14" s="1126" t="s">
        <v>94</v>
      </c>
      <c r="B14" s="1113">
        <v>36342</v>
      </c>
      <c r="C14" s="1112">
        <v>0</v>
      </c>
      <c r="D14" s="1112">
        <v>1</v>
      </c>
      <c r="E14" s="1114" t="s">
        <v>95</v>
      </c>
      <c r="F14" s="1112"/>
      <c r="G14" s="1124" t="s">
        <v>96</v>
      </c>
    </row>
    <row r="15" spans="1:7" ht="20.100000000000001" customHeight="1">
      <c r="A15" s="1123" t="s">
        <v>97</v>
      </c>
      <c r="B15" s="1110">
        <v>36039</v>
      </c>
      <c r="C15" s="1109">
        <v>0</v>
      </c>
      <c r="D15" s="1109">
        <v>1</v>
      </c>
      <c r="E15" s="1111">
        <v>0.03</v>
      </c>
      <c r="F15" s="1111">
        <v>0.05</v>
      </c>
      <c r="G15" s="1125" t="s">
        <v>98</v>
      </c>
    </row>
    <row r="16" spans="1:7" ht="20.100000000000001" customHeight="1">
      <c r="A16" s="1123" t="s">
        <v>99</v>
      </c>
      <c r="B16" s="1110">
        <v>35612</v>
      </c>
      <c r="C16" s="1109">
        <v>0</v>
      </c>
      <c r="D16" s="1109">
        <v>1</v>
      </c>
      <c r="E16" s="1115">
        <v>2.2100000000000002E-2</v>
      </c>
      <c r="F16" s="1115">
        <v>0.04</v>
      </c>
      <c r="G16" s="1125" t="s">
        <v>100</v>
      </c>
    </row>
    <row r="17" spans="1:7" ht="20.100000000000001" customHeight="1">
      <c r="A17" s="1123" t="s">
        <v>101</v>
      </c>
      <c r="B17" s="1110">
        <v>35247</v>
      </c>
      <c r="C17" s="1109">
        <v>0</v>
      </c>
      <c r="D17" s="1109">
        <v>1</v>
      </c>
      <c r="E17" s="1115">
        <v>2.3099999999999999E-2</v>
      </c>
      <c r="F17" s="1115">
        <v>0.04</v>
      </c>
      <c r="G17" s="1125" t="s">
        <v>102</v>
      </c>
    </row>
    <row r="18" spans="1:7" s="1107" customFormat="1" ht="20.100000000000001" customHeight="1">
      <c r="A18" s="1126" t="s">
        <v>103</v>
      </c>
      <c r="B18" s="1113">
        <v>34881</v>
      </c>
      <c r="C18" s="1112">
        <v>0</v>
      </c>
      <c r="D18" s="1112">
        <v>2</v>
      </c>
      <c r="E18" s="1116">
        <v>1.2E-2</v>
      </c>
      <c r="F18" s="1116"/>
      <c r="G18" s="1124" t="s">
        <v>104</v>
      </c>
    </row>
    <row r="19" spans="1:7" ht="20.100000000000001" customHeight="1">
      <c r="A19" s="1123" t="s">
        <v>105</v>
      </c>
      <c r="B19" s="1117" t="s">
        <v>106</v>
      </c>
      <c r="C19" s="1109" t="s">
        <v>107</v>
      </c>
      <c r="D19" s="1109">
        <v>2</v>
      </c>
      <c r="E19" s="1115">
        <v>0</v>
      </c>
      <c r="F19" s="1115"/>
      <c r="G19" s="1125" t="s">
        <v>108</v>
      </c>
    </row>
    <row r="20" spans="1:7" ht="20.100000000000001" customHeight="1">
      <c r="A20" s="1123" t="s">
        <v>109</v>
      </c>
      <c r="B20" s="1110">
        <v>34425</v>
      </c>
      <c r="C20" s="1109">
        <v>1</v>
      </c>
      <c r="D20" s="1109">
        <v>2</v>
      </c>
      <c r="E20" s="1115">
        <v>0.03</v>
      </c>
      <c r="F20" s="1115"/>
      <c r="G20" s="1124" t="s">
        <v>120</v>
      </c>
    </row>
    <row r="21" spans="1:7" ht="20.100000000000001" customHeight="1">
      <c r="A21" s="1123" t="s">
        <v>110</v>
      </c>
      <c r="B21" s="1109" t="s">
        <v>106</v>
      </c>
      <c r="C21" s="1109">
        <v>0</v>
      </c>
      <c r="D21" s="1109">
        <v>0</v>
      </c>
      <c r="E21" s="1115">
        <v>0</v>
      </c>
      <c r="F21" s="1115"/>
      <c r="G21" s="1125"/>
    </row>
    <row r="22" spans="1:7" ht="20.100000000000001" customHeight="1">
      <c r="A22" s="1123" t="s">
        <v>111</v>
      </c>
      <c r="B22" s="1110" t="s">
        <v>106</v>
      </c>
      <c r="C22" s="1109">
        <v>0</v>
      </c>
      <c r="D22" s="1109">
        <v>0</v>
      </c>
      <c r="E22" s="1115">
        <v>0</v>
      </c>
      <c r="F22" s="1115"/>
      <c r="G22" s="1125"/>
    </row>
    <row r="23" spans="1:7" ht="20.100000000000001" customHeight="1">
      <c r="A23" s="1123" t="s">
        <v>112</v>
      </c>
      <c r="B23" s="1110">
        <v>33239</v>
      </c>
      <c r="C23" s="1109">
        <v>1</v>
      </c>
      <c r="D23" s="1109">
        <v>2</v>
      </c>
      <c r="E23" s="1115">
        <v>4.9000000000000002E-2</v>
      </c>
      <c r="F23" s="1115"/>
      <c r="G23" s="1125"/>
    </row>
    <row r="24" spans="1:7" ht="20.100000000000001" customHeight="1">
      <c r="A24" s="1123" t="s">
        <v>113</v>
      </c>
      <c r="B24" s="1110">
        <v>32874</v>
      </c>
      <c r="C24" s="1109">
        <v>1</v>
      </c>
      <c r="D24" s="1109">
        <v>2</v>
      </c>
      <c r="E24" s="1115">
        <v>4.8000000000000001E-2</v>
      </c>
      <c r="F24" s="1115"/>
      <c r="G24" s="1125"/>
    </row>
    <row r="25" spans="1:7" ht="20.100000000000001" customHeight="1">
      <c r="A25" s="1123" t="s">
        <v>114</v>
      </c>
      <c r="B25" s="1110">
        <v>32660</v>
      </c>
      <c r="C25" s="1109">
        <v>1</v>
      </c>
      <c r="D25" s="1109">
        <v>2</v>
      </c>
      <c r="E25" s="1115">
        <v>4.7E-2</v>
      </c>
      <c r="F25" s="1115"/>
      <c r="G25" s="1125"/>
    </row>
    <row r="26" spans="1:7" s="1107" customFormat="1" ht="20.100000000000001" customHeight="1" thickBot="1">
      <c r="A26" s="1127" t="s">
        <v>115</v>
      </c>
      <c r="B26" s="1128">
        <v>31959</v>
      </c>
      <c r="C26" s="1129">
        <v>1</v>
      </c>
      <c r="D26" s="1129">
        <v>2</v>
      </c>
      <c r="E26" s="1130">
        <v>6.9000000000000006E-2</v>
      </c>
      <c r="F26" s="1130"/>
      <c r="G26" s="1131" t="s">
        <v>116</v>
      </c>
    </row>
    <row r="27" spans="1:7" ht="18" customHeight="1">
      <c r="A27" s="1108" t="s">
        <v>117</v>
      </c>
      <c r="E27" s="1106"/>
      <c r="F27" s="1106"/>
    </row>
    <row r="28" spans="1:7" ht="18" customHeight="1">
      <c r="A28" s="1108" t="s">
        <v>137</v>
      </c>
      <c r="E28" s="1106"/>
      <c r="F28" s="1106"/>
    </row>
    <row r="29" spans="1:7" ht="18" customHeight="1">
      <c r="A29" s="1108" t="s">
        <v>135</v>
      </c>
    </row>
    <row r="30" spans="1:7" ht="18" customHeight="1">
      <c r="A30" s="1108" t="s">
        <v>136</v>
      </c>
    </row>
    <row r="31" spans="1:7" ht="18" customHeight="1">
      <c r="A31" s="1108" t="s">
        <v>134</v>
      </c>
    </row>
  </sheetData>
  <phoneticPr fontId="0" type="noConversion"/>
  <printOptions horizontalCentered="1"/>
  <pageMargins left="0.23" right="0.19" top="0.82" bottom="0.49" header="0.27" footer="0.27"/>
  <pageSetup scale="90" orientation="landscape" r:id="rId1"/>
  <headerFooter alignWithMargins="0">
    <oddHeader>&amp;C&amp;"Arial,Bold"&amp;14HISTORY OF FACULTY  SERVICE SALARY INCREASES (MSA's and SSI's)
and GENERAL SALARY INCREASES (GSI's)</oddHeader>
    <oddFooter>&amp;LFSA:cks:&amp;D&amp;R&amp;F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Y492"/>
  <sheetViews>
    <sheetView workbookViewId="0">
      <selection activeCell="J51" sqref="J51"/>
    </sheetView>
  </sheetViews>
  <sheetFormatPr defaultRowHeight="12.75"/>
  <cols>
    <col min="1" max="1" width="9.5703125" style="1170" customWidth="1"/>
    <col min="2" max="2" width="16" style="1134" customWidth="1"/>
    <col min="3" max="3" width="1.140625" style="1138" customWidth="1"/>
    <col min="4" max="4" width="9.140625" style="1135"/>
    <col min="5" max="5" width="10" style="1135" customWidth="1"/>
    <col min="6" max="6" width="1" customWidth="1"/>
    <col min="7" max="7" width="9.5703125" style="1135" customWidth="1"/>
    <col min="8" max="8" width="11.7109375" style="1135" customWidth="1"/>
    <col min="9" max="9" width="1.140625" customWidth="1"/>
    <col min="10" max="10" width="9" style="1135" customWidth="1"/>
    <col min="11" max="11" width="10.42578125" style="1135" customWidth="1"/>
  </cols>
  <sheetData>
    <row r="1" spans="1:181" s="1138" customFormat="1">
      <c r="A1" s="1170"/>
      <c r="B1" s="1137"/>
      <c r="D1" s="1139"/>
      <c r="E1" s="1139"/>
      <c r="G1" s="1139"/>
      <c r="H1" s="1139"/>
      <c r="J1" s="1139"/>
      <c r="K1" s="1139"/>
    </row>
    <row r="2" spans="1:181" s="1137" customFormat="1">
      <c r="A2" s="1180" t="s">
        <v>165</v>
      </c>
      <c r="B2" s="1151"/>
      <c r="C2" s="1148"/>
      <c r="D2" s="1150" t="s">
        <v>172</v>
      </c>
      <c r="E2" s="1150"/>
      <c r="F2" s="1149"/>
      <c r="G2" s="1150"/>
      <c r="H2" s="1150"/>
      <c r="I2" s="1149"/>
      <c r="J2" s="1179"/>
      <c r="K2" s="1152"/>
    </row>
    <row r="3" spans="1:181" s="1137" customFormat="1">
      <c r="A3" s="1171" t="s">
        <v>164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0</v>
      </c>
      <c r="B5" s="1156"/>
      <c r="C5" s="1140"/>
      <c r="D5" s="1153">
        <v>2921</v>
      </c>
      <c r="E5" s="1142">
        <v>35052</v>
      </c>
      <c r="F5" s="1146"/>
      <c r="G5" s="1141">
        <v>3179</v>
      </c>
      <c r="H5" s="1153">
        <v>38148</v>
      </c>
      <c r="I5" s="1146"/>
      <c r="J5" s="1153">
        <v>3386</v>
      </c>
      <c r="K5" s="1142">
        <v>40632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/>
      <c r="B6" s="1157"/>
      <c r="C6" s="1140"/>
      <c r="D6" s="1153"/>
      <c r="E6" s="1142"/>
      <c r="F6" s="1146"/>
      <c r="G6" s="1141"/>
      <c r="H6" s="1153"/>
      <c r="I6" s="1146"/>
      <c r="J6" s="1182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>
        <v>2360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>
      <c r="A8" s="1169">
        <v>2358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</row>
    <row r="9" spans="1:181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1">
      <c r="A10" s="1169" t="s">
        <v>1</v>
      </c>
      <c r="B10" s="1157"/>
      <c r="C10" s="1140"/>
      <c r="D10" s="1153">
        <v>3458</v>
      </c>
      <c r="E10" s="1142">
        <v>41496</v>
      </c>
      <c r="F10" s="1146"/>
      <c r="G10" s="1141">
        <v>4143</v>
      </c>
      <c r="H10" s="1153">
        <v>49716</v>
      </c>
      <c r="I10" s="1146"/>
      <c r="J10" s="1153">
        <v>4652</v>
      </c>
      <c r="K10" s="1142">
        <v>55824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>
      <c r="A12" s="1169">
        <v>2360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</row>
    <row r="13" spans="1:181">
      <c r="A13" s="1169">
        <v>2919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2358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 ht="9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A16" s="1169">
        <v>2384</v>
      </c>
      <c r="B16" s="1157" t="s">
        <v>144</v>
      </c>
      <c r="C16" s="1140"/>
      <c r="D16" s="1153">
        <v>3458</v>
      </c>
      <c r="E16" s="1142">
        <v>41496</v>
      </c>
      <c r="F16" s="1146"/>
      <c r="G16" s="1141">
        <v>4143</v>
      </c>
      <c r="H16" s="1153">
        <v>49716</v>
      </c>
      <c r="I16" s="1146"/>
      <c r="J16" s="1153">
        <v>4652</v>
      </c>
      <c r="K16" s="1142">
        <v>55824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</row>
    <row r="17" spans="1:181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1">
      <c r="A18" s="1169" t="s">
        <v>2</v>
      </c>
      <c r="B18" s="1157"/>
      <c r="C18" s="1140"/>
      <c r="D18" s="1153">
        <v>4143</v>
      </c>
      <c r="E18" s="1142">
        <v>49716</v>
      </c>
      <c r="F18" s="1146"/>
      <c r="G18" s="1141">
        <v>5222</v>
      </c>
      <c r="H18" s="1153">
        <v>62664</v>
      </c>
      <c r="I18" s="1146"/>
      <c r="J18" s="1153">
        <v>9292</v>
      </c>
      <c r="K18" s="1142">
        <v>111504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</row>
    <row r="19" spans="1:181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</row>
    <row r="20" spans="1:181">
      <c r="A20" s="1169">
        <v>2360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</row>
    <row r="21" spans="1:181">
      <c r="A21" s="1169">
        <v>2919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</row>
    <row r="22" spans="1:181">
      <c r="A22" s="1169">
        <v>3071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>
        <v>7790</v>
      </c>
      <c r="K22" s="1142">
        <v>93480</v>
      </c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</row>
    <row r="23" spans="1:181">
      <c r="A23" s="1169">
        <v>2358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</row>
    <row r="24" spans="1:181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</row>
    <row r="25" spans="1:181">
      <c r="A25" s="1169">
        <v>2381</v>
      </c>
      <c r="B25" s="1157" t="s">
        <v>146</v>
      </c>
      <c r="C25" s="1140"/>
      <c r="D25" s="1153">
        <v>3780</v>
      </c>
      <c r="E25" s="1142">
        <v>45360</v>
      </c>
      <c r="F25" s="1146"/>
      <c r="G25" s="1141">
        <v>5222</v>
      </c>
      <c r="H25" s="1153">
        <v>62664</v>
      </c>
      <c r="I25" s="1146"/>
      <c r="J25" s="1153">
        <v>7088</v>
      </c>
      <c r="K25" s="1142">
        <v>85056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</row>
    <row r="26" spans="1:181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1">
      <c r="A27" s="1169" t="s">
        <v>4</v>
      </c>
      <c r="B27" s="1157"/>
      <c r="C27" s="1140"/>
      <c r="D27" s="1153">
        <v>4757</v>
      </c>
      <c r="E27" s="1142">
        <v>57084</v>
      </c>
      <c r="F27" s="1146"/>
      <c r="G27" s="1141">
        <v>6603</v>
      </c>
      <c r="H27" s="1153">
        <v>79236</v>
      </c>
      <c r="I27" s="1146"/>
      <c r="J27" s="1153">
        <v>10210</v>
      </c>
      <c r="K27" s="1142">
        <v>122520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</row>
    <row r="28" spans="1:181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</row>
    <row r="29" spans="1:181">
      <c r="A29" s="1169">
        <v>2360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</row>
    <row r="30" spans="1:181">
      <c r="A30" s="1169">
        <v>2919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</row>
    <row r="31" spans="1:181">
      <c r="A31" s="1169">
        <v>3073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>
        <v>8559</v>
      </c>
      <c r="K31" s="1142">
        <v>102708</v>
      </c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</row>
    <row r="32" spans="1:181">
      <c r="A32" s="1169">
        <v>2358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</row>
    <row r="33" spans="1:181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1">
      <c r="A34" s="1172">
        <v>2378</v>
      </c>
      <c r="B34" s="1158" t="s">
        <v>149</v>
      </c>
      <c r="C34" s="1143"/>
      <c r="D34" s="1154">
        <v>4757</v>
      </c>
      <c r="E34" s="1145">
        <v>57084</v>
      </c>
      <c r="F34" s="1168"/>
      <c r="G34" s="1144">
        <v>6603</v>
      </c>
      <c r="H34" s="1154">
        <v>79236</v>
      </c>
      <c r="I34" s="1168"/>
      <c r="J34" s="1154">
        <v>7790</v>
      </c>
      <c r="K34" s="1145">
        <v>93480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</row>
    <row r="35" spans="1:181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1">
      <c r="A36" s="1169" t="s">
        <v>5</v>
      </c>
      <c r="B36" s="1157"/>
      <c r="C36" s="1140"/>
      <c r="D36" s="1153">
        <v>6011</v>
      </c>
      <c r="E36" s="1142">
        <v>72132</v>
      </c>
      <c r="F36" s="1146"/>
      <c r="G36" s="1141">
        <v>7254</v>
      </c>
      <c r="H36" s="1153">
        <v>87048</v>
      </c>
      <c r="I36" s="1146"/>
      <c r="J36" s="1153">
        <v>10700</v>
      </c>
      <c r="K36" s="1142">
        <v>128400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</row>
    <row r="37" spans="1:181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H37" s="1138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</row>
    <row r="38" spans="1:181">
      <c r="A38" s="1169">
        <v>2360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H38" s="1138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</row>
    <row r="39" spans="1:181">
      <c r="A39" s="1169">
        <v>2919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1">
      <c r="A40" s="1169">
        <v>3075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>
        <v>8970</v>
      </c>
      <c r="K40" s="1142">
        <v>107640</v>
      </c>
    </row>
    <row r="41" spans="1:181">
      <c r="A41" s="1169">
        <v>2358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1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1">
      <c r="A43" s="1172">
        <v>2375</v>
      </c>
      <c r="B43" s="1158" t="s">
        <v>153</v>
      </c>
      <c r="C43" s="1143"/>
      <c r="D43" s="1154">
        <v>6011</v>
      </c>
      <c r="E43" s="1145">
        <v>72132</v>
      </c>
      <c r="F43" s="1168"/>
      <c r="G43" s="1144">
        <v>7254</v>
      </c>
      <c r="H43" s="1154">
        <v>87048</v>
      </c>
      <c r="I43" s="1168"/>
      <c r="J43" s="1154">
        <v>8172</v>
      </c>
      <c r="K43" s="1145">
        <v>98064</v>
      </c>
    </row>
    <row r="44" spans="1:181">
      <c r="B44" s="1137"/>
    </row>
    <row r="45" spans="1:181">
      <c r="A45" s="1170" t="s">
        <v>189</v>
      </c>
      <c r="B45" s="1137"/>
      <c r="K45" s="1135" t="s">
        <v>3</v>
      </c>
    </row>
    <row r="46" spans="1:181">
      <c r="A46" s="1170" t="s">
        <v>173</v>
      </c>
      <c r="B46" s="1137"/>
    </row>
    <row r="47" spans="1:181">
      <c r="A47" s="1177" t="s">
        <v>169</v>
      </c>
      <c r="B47" s="1137"/>
    </row>
    <row r="48" spans="1:181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200">
        <v>40436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A56" s="1190"/>
      <c r="B56" s="1137"/>
    </row>
    <row r="57" spans="1:10">
      <c r="A57" s="1190"/>
      <c r="B57" s="1137"/>
    </row>
    <row r="58" spans="1:10">
      <c r="A58" s="1190"/>
      <c r="B58" s="1137"/>
    </row>
    <row r="59" spans="1:10">
      <c r="A59" s="1190"/>
      <c r="B59" s="1137"/>
    </row>
    <row r="60" spans="1:10">
      <c r="A60" s="1190"/>
      <c r="B60" s="1137"/>
    </row>
    <row r="61" spans="1:10">
      <c r="A61" s="1190"/>
      <c r="B61" s="1137"/>
    </row>
    <row r="62" spans="1:10">
      <c r="A62" s="1190"/>
      <c r="B62" s="1137"/>
    </row>
    <row r="63" spans="1:10">
      <c r="A63" s="1190"/>
      <c r="B63" s="1137"/>
    </row>
    <row r="64" spans="1:10">
      <c r="A64" s="1190"/>
      <c r="B64" s="1137"/>
    </row>
    <row r="65" spans="1:2">
      <c r="A65" s="1190"/>
      <c r="B65" s="1137"/>
    </row>
    <row r="66" spans="1:2">
      <c r="A66" s="1190"/>
      <c r="B66" s="1137"/>
    </row>
    <row r="67" spans="1:2">
      <c r="A67" s="1190"/>
      <c r="B67" s="1137"/>
    </row>
    <row r="68" spans="1:2">
      <c r="A68" s="1190"/>
      <c r="B68" s="1137"/>
    </row>
    <row r="69" spans="1:2">
      <c r="A69" s="1190"/>
      <c r="B69" s="1137"/>
    </row>
    <row r="70" spans="1:2">
      <c r="A70" s="1190"/>
      <c r="B70" s="1137"/>
    </row>
    <row r="71" spans="1:2">
      <c r="A71" s="1190"/>
      <c r="B71" s="1137"/>
    </row>
    <row r="72" spans="1:2">
      <c r="A72" s="1190"/>
      <c r="B72" s="1137"/>
    </row>
    <row r="73" spans="1:2">
      <c r="A73" s="1190"/>
      <c r="B73" s="1137"/>
    </row>
    <row r="74" spans="1:2">
      <c r="A74" s="1190"/>
      <c r="B74" s="1137"/>
    </row>
    <row r="75" spans="1:2">
      <c r="A75" s="1190"/>
      <c r="B75" s="1137"/>
    </row>
    <row r="76" spans="1:2">
      <c r="A76" s="1190"/>
      <c r="B76" s="1137"/>
    </row>
    <row r="77" spans="1:2">
      <c r="A77" s="1190"/>
      <c r="B77" s="1137"/>
    </row>
    <row r="78" spans="1:2">
      <c r="A78" s="1190"/>
      <c r="B78" s="1137"/>
    </row>
    <row r="79" spans="1:2">
      <c r="A79" s="1190"/>
      <c r="B79" s="1137"/>
    </row>
    <row r="80" spans="1:2">
      <c r="A80" s="1190"/>
      <c r="B80" s="1137"/>
    </row>
    <row r="81" spans="1:2">
      <c r="A81" s="1190"/>
      <c r="B81" s="1137"/>
    </row>
    <row r="82" spans="1:2">
      <c r="A82" s="1190"/>
      <c r="B82" s="1137"/>
    </row>
    <row r="83" spans="1:2">
      <c r="A83" s="1190"/>
      <c r="B83" s="1137"/>
    </row>
    <row r="84" spans="1:2">
      <c r="A84" s="1190"/>
      <c r="B84" s="1137"/>
    </row>
    <row r="85" spans="1:2">
      <c r="A85" s="1190"/>
      <c r="B85" s="1137"/>
    </row>
    <row r="86" spans="1:2">
      <c r="A86" s="1190"/>
      <c r="B86" s="1137"/>
    </row>
    <row r="87" spans="1:2">
      <c r="A87" s="1190"/>
      <c r="B87" s="1137"/>
    </row>
    <row r="88" spans="1:2">
      <c r="A88" s="1190"/>
      <c r="B88" s="1137"/>
    </row>
    <row r="89" spans="1:2">
      <c r="A89" s="1190"/>
      <c r="B89" s="1137"/>
    </row>
    <row r="90" spans="1:2">
      <c r="A90" s="1190"/>
      <c r="B90" s="1137"/>
    </row>
    <row r="91" spans="1:2">
      <c r="A91" s="1190"/>
      <c r="B91" s="1137"/>
    </row>
    <row r="92" spans="1:2">
      <c r="A92" s="1190"/>
      <c r="B92" s="1137"/>
    </row>
    <row r="93" spans="1:2">
      <c r="A93" s="1190"/>
      <c r="B93" s="1137"/>
    </row>
    <row r="94" spans="1:2">
      <c r="A94" s="1190"/>
      <c r="B94" s="1137"/>
    </row>
    <row r="95" spans="1:2">
      <c r="A95" s="1190"/>
      <c r="B95" s="1137"/>
    </row>
    <row r="96" spans="1:2">
      <c r="A96" s="1190"/>
      <c r="B96" s="1137"/>
    </row>
    <row r="97" spans="1:2">
      <c r="A97" s="1190"/>
      <c r="B97" s="1137"/>
    </row>
    <row r="98" spans="1:2">
      <c r="A98" s="1190"/>
      <c r="B98" s="1137"/>
    </row>
    <row r="99" spans="1:2">
      <c r="A99" s="1190"/>
      <c r="B99" s="1137"/>
    </row>
    <row r="100" spans="1:2">
      <c r="A100" s="1190"/>
      <c r="B100" s="1137"/>
    </row>
    <row r="101" spans="1:2">
      <c r="A101" s="1190"/>
      <c r="B101" s="1137"/>
    </row>
    <row r="102" spans="1:2">
      <c r="A102" s="1190"/>
      <c r="B102" s="1137"/>
    </row>
    <row r="103" spans="1:2">
      <c r="A103" s="1190"/>
      <c r="B103" s="1137"/>
    </row>
    <row r="104" spans="1:2">
      <c r="A104" s="1190"/>
      <c r="B104" s="1137"/>
    </row>
    <row r="105" spans="1:2">
      <c r="A105" s="1190"/>
      <c r="B105" s="1137"/>
    </row>
    <row r="106" spans="1:2">
      <c r="A106" s="1190"/>
      <c r="B106" s="1137"/>
    </row>
    <row r="107" spans="1:2">
      <c r="A107" s="1190"/>
      <c r="B107" s="1137"/>
    </row>
    <row r="108" spans="1:2">
      <c r="A108" s="1190"/>
      <c r="B108" s="1137"/>
    </row>
    <row r="109" spans="1:2">
      <c r="A109" s="1190"/>
      <c r="B109" s="1137"/>
    </row>
    <row r="110" spans="1:2">
      <c r="A110" s="1190"/>
      <c r="B110" s="1137"/>
    </row>
    <row r="111" spans="1:2">
      <c r="A111" s="1190"/>
      <c r="B111" s="1137"/>
    </row>
    <row r="112" spans="1:2">
      <c r="A112" s="1190"/>
      <c r="B112" s="1137"/>
    </row>
    <row r="113" spans="1:2">
      <c r="A113" s="1190"/>
      <c r="B113" s="1137"/>
    </row>
    <row r="114" spans="1:2">
      <c r="A114" s="1190"/>
      <c r="B114" s="1137"/>
    </row>
    <row r="115" spans="1:2">
      <c r="A115" s="1190"/>
      <c r="B115" s="1137"/>
    </row>
    <row r="116" spans="1:2">
      <c r="A116" s="1190"/>
      <c r="B116" s="1137"/>
    </row>
    <row r="117" spans="1:2">
      <c r="A117" s="1190"/>
      <c r="B117" s="1137"/>
    </row>
    <row r="118" spans="1:2">
      <c r="A118" s="1190"/>
      <c r="B118" s="1137"/>
    </row>
    <row r="119" spans="1:2">
      <c r="A119" s="1190"/>
      <c r="B119" s="1137"/>
    </row>
    <row r="120" spans="1:2">
      <c r="A120" s="1190"/>
      <c r="B120" s="1137"/>
    </row>
    <row r="121" spans="1:2">
      <c r="A121" s="1190"/>
      <c r="B121" s="1137"/>
    </row>
    <row r="122" spans="1:2">
      <c r="A122" s="1190"/>
      <c r="B122" s="1137"/>
    </row>
    <row r="123" spans="1:2">
      <c r="A123" s="1190"/>
      <c r="B123" s="1137"/>
    </row>
    <row r="124" spans="1:2">
      <c r="A124" s="1190"/>
      <c r="B124" s="1137"/>
    </row>
    <row r="125" spans="1:2">
      <c r="A125" s="1190"/>
      <c r="B125" s="1137"/>
    </row>
    <row r="126" spans="1:2">
      <c r="A126" s="1190"/>
      <c r="B126" s="1137"/>
    </row>
    <row r="127" spans="1:2">
      <c r="A127" s="1190"/>
      <c r="B127" s="1137"/>
    </row>
    <row r="128" spans="1:2">
      <c r="A128" s="1190"/>
      <c r="B128" s="1137"/>
    </row>
    <row r="129" spans="1:2">
      <c r="A129" s="1190"/>
      <c r="B129" s="1137"/>
    </row>
    <row r="130" spans="1:2">
      <c r="A130" s="1190"/>
      <c r="B130" s="1137"/>
    </row>
    <row r="131" spans="1:2">
      <c r="A131" s="1190"/>
      <c r="B131" s="1137"/>
    </row>
    <row r="132" spans="1:2">
      <c r="A132" s="1190"/>
      <c r="B132" s="1137"/>
    </row>
    <row r="133" spans="1:2">
      <c r="A133" s="1190"/>
      <c r="B133" s="1137"/>
    </row>
    <row r="134" spans="1:2">
      <c r="A134" s="1190"/>
      <c r="B134" s="1137"/>
    </row>
    <row r="135" spans="1:2">
      <c r="A135" s="1190"/>
      <c r="B135" s="1137"/>
    </row>
    <row r="136" spans="1:2">
      <c r="A136" s="1190"/>
      <c r="B136" s="1137"/>
    </row>
    <row r="137" spans="1:2">
      <c r="A137" s="1190"/>
      <c r="B137" s="1137"/>
    </row>
    <row r="138" spans="1:2">
      <c r="A138" s="1190"/>
      <c r="B138" s="1137"/>
    </row>
    <row r="139" spans="1:2">
      <c r="A139" s="1190"/>
      <c r="B139" s="1137"/>
    </row>
    <row r="140" spans="1:2">
      <c r="A140" s="1190"/>
      <c r="B140" s="1137"/>
    </row>
    <row r="141" spans="1:2">
      <c r="A141" s="1190"/>
      <c r="B141" s="1137"/>
    </row>
    <row r="142" spans="1:2">
      <c r="A142" s="1190"/>
      <c r="B142" s="1137"/>
    </row>
    <row r="143" spans="1:2">
      <c r="A143" s="1190"/>
      <c r="B143" s="1137"/>
    </row>
    <row r="144" spans="1:2">
      <c r="A144" s="1190"/>
      <c r="B144" s="1137"/>
    </row>
    <row r="145" spans="1:2">
      <c r="A145" s="1190"/>
      <c r="B145" s="1137"/>
    </row>
    <row r="146" spans="1:2">
      <c r="A146" s="1190"/>
      <c r="B146" s="1137"/>
    </row>
    <row r="147" spans="1:2">
      <c r="A147" s="1190"/>
      <c r="B147" s="1137"/>
    </row>
    <row r="148" spans="1:2">
      <c r="A148" s="1190"/>
      <c r="B148" s="1137"/>
    </row>
    <row r="149" spans="1:2">
      <c r="A149" s="1190"/>
      <c r="B149" s="1137"/>
    </row>
    <row r="150" spans="1:2">
      <c r="A150" s="1190"/>
      <c r="B150" s="1137"/>
    </row>
    <row r="151" spans="1:2">
      <c r="A151" s="1190"/>
      <c r="B151" s="1137"/>
    </row>
    <row r="152" spans="1:2">
      <c r="A152" s="1190"/>
      <c r="B152" s="1137"/>
    </row>
    <row r="153" spans="1:2">
      <c r="A153" s="1190"/>
      <c r="B153" s="1137"/>
    </row>
    <row r="154" spans="1:2">
      <c r="A154" s="1190"/>
      <c r="B154" s="1137"/>
    </row>
    <row r="155" spans="1:2">
      <c r="A155" s="1190"/>
      <c r="B155" s="1137"/>
    </row>
    <row r="156" spans="1:2">
      <c r="A156" s="1190"/>
      <c r="B156" s="1137"/>
    </row>
    <row r="157" spans="1:2">
      <c r="A157" s="1190"/>
      <c r="B157" s="1137"/>
    </row>
    <row r="158" spans="1:2">
      <c r="A158" s="1190"/>
      <c r="B158" s="1137"/>
    </row>
    <row r="159" spans="1:2">
      <c r="A159" s="1190"/>
      <c r="B159" s="1137"/>
    </row>
    <row r="160" spans="1:2">
      <c r="A160" s="1190"/>
      <c r="B160" s="1137"/>
    </row>
    <row r="161" spans="1:11">
      <c r="A161" s="1190"/>
      <c r="B161" s="1137"/>
    </row>
    <row r="162" spans="1:11">
      <c r="A162" s="1190"/>
      <c r="B162" s="1137"/>
    </row>
    <row r="163" spans="1:11" s="1138" customFormat="1">
      <c r="A163" s="1190"/>
      <c r="B163" s="1137"/>
      <c r="D163" s="1139"/>
      <c r="E163" s="1139"/>
      <c r="G163" s="1139"/>
      <c r="H163" s="1139"/>
      <c r="J163" s="1139"/>
      <c r="K163" s="1139"/>
    </row>
    <row r="164" spans="1:11" s="1138" customFormat="1">
      <c r="A164" s="1190"/>
      <c r="B164" s="1137"/>
      <c r="D164" s="1139"/>
      <c r="E164" s="1139"/>
      <c r="G164" s="1139"/>
      <c r="H164" s="1139"/>
      <c r="J164" s="1139"/>
      <c r="K164" s="1139"/>
    </row>
    <row r="165" spans="1:11" s="1138" customFormat="1">
      <c r="A165" s="1190"/>
      <c r="B165" s="1137"/>
      <c r="D165" s="1139"/>
      <c r="E165" s="1139"/>
      <c r="G165" s="1139"/>
      <c r="H165" s="1139"/>
      <c r="J165" s="1139"/>
      <c r="K165" s="1139"/>
    </row>
    <row r="166" spans="1:11" s="1138" customFormat="1">
      <c r="A166" s="1190"/>
      <c r="B166" s="1137"/>
      <c r="D166" s="1139"/>
      <c r="E166" s="1139"/>
      <c r="G166" s="1139"/>
      <c r="H166" s="1139"/>
      <c r="J166" s="1139"/>
      <c r="K166" s="1139"/>
    </row>
    <row r="167" spans="1:11" s="1138" customFormat="1">
      <c r="A167" s="1190"/>
      <c r="B167" s="1137"/>
      <c r="D167" s="1139"/>
      <c r="E167" s="1139"/>
      <c r="G167" s="1139"/>
      <c r="H167" s="1139"/>
      <c r="J167" s="1139"/>
      <c r="K167" s="1139"/>
    </row>
    <row r="168" spans="1:11" s="1138" customFormat="1">
      <c r="A168" s="1190"/>
      <c r="B168" s="1137"/>
      <c r="D168" s="1139"/>
      <c r="E168" s="1139"/>
      <c r="G168" s="1139"/>
      <c r="H168" s="1139"/>
      <c r="J168" s="1139"/>
      <c r="K168" s="1139"/>
    </row>
    <row r="169" spans="1:11" s="1138" customFormat="1">
      <c r="A169" s="1190"/>
      <c r="B169" s="1137"/>
      <c r="D169" s="1139"/>
      <c r="E169" s="1139"/>
      <c r="G169" s="1139"/>
      <c r="H169" s="1139"/>
      <c r="J169" s="1139"/>
      <c r="K169" s="1139"/>
    </row>
    <row r="170" spans="1:11" s="1138" customFormat="1">
      <c r="A170" s="1190"/>
      <c r="B170" s="1137"/>
      <c r="D170" s="1139"/>
      <c r="E170" s="1139"/>
      <c r="G170" s="1139"/>
      <c r="H170" s="1139"/>
      <c r="J170" s="1139"/>
      <c r="K170" s="1139"/>
    </row>
    <row r="171" spans="1:11" s="1138" customFormat="1">
      <c r="A171" s="1190"/>
      <c r="B171" s="1137"/>
      <c r="D171" s="1139"/>
      <c r="E171" s="1139"/>
      <c r="G171" s="1139"/>
      <c r="H171" s="1139"/>
      <c r="J171" s="1139"/>
      <c r="K171" s="1139"/>
    </row>
    <row r="172" spans="1:11" s="1138" customFormat="1">
      <c r="A172" s="1190"/>
      <c r="B172" s="1137"/>
      <c r="D172" s="1139"/>
      <c r="E172" s="1139"/>
      <c r="G172" s="1139"/>
      <c r="H172" s="1139"/>
      <c r="J172" s="1139"/>
      <c r="K172" s="1139"/>
    </row>
    <row r="173" spans="1:11" s="1138" customFormat="1">
      <c r="A173" s="1190"/>
      <c r="B173" s="1137"/>
      <c r="D173" s="1139"/>
      <c r="E173" s="1139"/>
      <c r="G173" s="1139"/>
      <c r="H173" s="1139"/>
      <c r="J173" s="1139"/>
      <c r="K173" s="1139"/>
    </row>
    <row r="174" spans="1:11" s="1138" customFormat="1">
      <c r="A174" s="1190"/>
      <c r="B174" s="1137"/>
      <c r="D174" s="1139"/>
      <c r="E174" s="1139"/>
      <c r="G174" s="1139"/>
      <c r="H174" s="1139"/>
      <c r="J174" s="1139"/>
      <c r="K174" s="1139"/>
    </row>
    <row r="175" spans="1:11" s="1138" customFormat="1">
      <c r="A175" s="1190"/>
      <c r="B175" s="1137"/>
      <c r="D175" s="1139"/>
      <c r="E175" s="1139"/>
      <c r="G175" s="1139"/>
      <c r="H175" s="1139"/>
      <c r="J175" s="1139"/>
      <c r="K175" s="1139"/>
    </row>
    <row r="176" spans="1:11" s="1138" customFormat="1">
      <c r="A176" s="1190"/>
      <c r="B176" s="1137"/>
      <c r="D176" s="1139"/>
      <c r="E176" s="1139"/>
      <c r="G176" s="1139"/>
      <c r="H176" s="1139"/>
      <c r="J176" s="1139"/>
      <c r="K176" s="1139"/>
    </row>
    <row r="177" spans="1:11" s="1138" customFormat="1">
      <c r="A177" s="1190"/>
      <c r="B177" s="1137"/>
      <c r="D177" s="1139"/>
      <c r="E177" s="1139"/>
      <c r="G177" s="1139"/>
      <c r="H177" s="1139"/>
      <c r="J177" s="1139"/>
      <c r="K177" s="1139"/>
    </row>
    <row r="178" spans="1:11" s="1138" customFormat="1">
      <c r="A178" s="1190"/>
      <c r="B178" s="1137"/>
      <c r="D178" s="1139"/>
      <c r="E178" s="1139"/>
      <c r="G178" s="1139"/>
      <c r="H178" s="1139"/>
      <c r="J178" s="1139"/>
      <c r="K178" s="1139"/>
    </row>
    <row r="179" spans="1:11" s="1138" customFormat="1">
      <c r="A179" s="1190"/>
      <c r="B179" s="1137"/>
      <c r="D179" s="1139"/>
      <c r="E179" s="1139"/>
      <c r="G179" s="1139"/>
      <c r="H179" s="1139"/>
      <c r="J179" s="1139"/>
      <c r="K179" s="1139"/>
    </row>
    <row r="180" spans="1:11" s="1138" customFormat="1">
      <c r="A180" s="1190"/>
      <c r="B180" s="1137"/>
      <c r="D180" s="1139"/>
      <c r="E180" s="1139"/>
      <c r="G180" s="1139"/>
      <c r="H180" s="1139"/>
      <c r="J180" s="1139"/>
      <c r="K180" s="1139"/>
    </row>
    <row r="181" spans="1:11" s="1138" customFormat="1">
      <c r="A181" s="1190"/>
      <c r="B181" s="1137"/>
      <c r="D181" s="1139"/>
      <c r="E181" s="1139"/>
      <c r="G181" s="1139"/>
      <c r="H181" s="1139"/>
      <c r="J181" s="1139"/>
      <c r="K181" s="1139"/>
    </row>
    <row r="182" spans="1:11" s="1138" customFormat="1">
      <c r="A182" s="1190"/>
      <c r="B182" s="1137"/>
      <c r="D182" s="1139"/>
      <c r="E182" s="1139"/>
      <c r="G182" s="1139"/>
      <c r="H182" s="1139"/>
      <c r="J182" s="1139"/>
      <c r="K182" s="1139"/>
    </row>
    <row r="183" spans="1:11" s="1138" customFormat="1">
      <c r="A183" s="1190"/>
      <c r="B183" s="1137"/>
      <c r="D183" s="1139"/>
      <c r="E183" s="1139"/>
      <c r="G183" s="1139"/>
      <c r="H183" s="1139"/>
      <c r="J183" s="1139"/>
      <c r="K183" s="1139"/>
    </row>
    <row r="184" spans="1:11" s="1138" customFormat="1">
      <c r="A184" s="1190"/>
      <c r="B184" s="1137"/>
      <c r="D184" s="1139"/>
      <c r="E184" s="1139"/>
      <c r="G184" s="1139"/>
      <c r="H184" s="1139"/>
      <c r="J184" s="1139"/>
      <c r="K184" s="1139"/>
    </row>
    <row r="185" spans="1:11" s="1138" customFormat="1">
      <c r="A185" s="1190"/>
      <c r="B185" s="1137"/>
      <c r="D185" s="1139"/>
      <c r="E185" s="1139"/>
      <c r="G185" s="1139"/>
      <c r="H185" s="1139"/>
      <c r="J185" s="1139"/>
      <c r="K185" s="1139"/>
    </row>
    <row r="186" spans="1:11" s="1138" customFormat="1">
      <c r="A186" s="1190"/>
      <c r="B186" s="1137"/>
      <c r="D186" s="1139"/>
      <c r="E186" s="1139"/>
      <c r="G186" s="1139"/>
      <c r="H186" s="1139"/>
      <c r="J186" s="1139"/>
      <c r="K186" s="1139"/>
    </row>
    <row r="187" spans="1:11" s="1138" customFormat="1">
      <c r="A187" s="1190"/>
      <c r="B187" s="1137"/>
      <c r="D187" s="1139"/>
      <c r="E187" s="1139"/>
      <c r="G187" s="1139"/>
      <c r="H187" s="1139"/>
      <c r="J187" s="1139"/>
      <c r="K187" s="1139"/>
    </row>
    <row r="188" spans="1:11" s="1138" customFormat="1">
      <c r="A188" s="1190"/>
      <c r="B188" s="1137"/>
      <c r="D188" s="1139"/>
      <c r="E188" s="1139"/>
      <c r="G188" s="1139"/>
      <c r="H188" s="1139"/>
      <c r="J188" s="1139"/>
      <c r="K188" s="1139"/>
    </row>
    <row r="189" spans="1:11" s="1138" customFormat="1">
      <c r="A189" s="1190"/>
      <c r="B189" s="1137"/>
      <c r="D189" s="1139"/>
      <c r="E189" s="1139"/>
      <c r="G189" s="1139"/>
      <c r="H189" s="1139"/>
      <c r="J189" s="1139"/>
      <c r="K189" s="1139"/>
    </row>
    <row r="190" spans="1:11" s="1138" customFormat="1">
      <c r="A190" s="1190"/>
      <c r="B190" s="1137"/>
      <c r="D190" s="1139"/>
      <c r="E190" s="1139"/>
      <c r="G190" s="1139"/>
      <c r="H190" s="1139"/>
      <c r="J190" s="1139"/>
      <c r="K190" s="1139"/>
    </row>
    <row r="191" spans="1:11" s="1138" customFormat="1">
      <c r="A191" s="1190"/>
      <c r="B191" s="1137"/>
      <c r="D191" s="1139"/>
      <c r="E191" s="1139"/>
      <c r="G191" s="1139"/>
      <c r="H191" s="1139"/>
      <c r="J191" s="1139"/>
      <c r="K191" s="1139"/>
    </row>
    <row r="192" spans="1:11" s="1138" customFormat="1">
      <c r="A192" s="1190"/>
      <c r="B192" s="1137"/>
      <c r="D192" s="1139"/>
      <c r="E192" s="1139"/>
      <c r="G192" s="1139"/>
      <c r="H192" s="1139"/>
      <c r="J192" s="1139"/>
      <c r="K192" s="1139"/>
    </row>
    <row r="193" spans="1:11" s="1138" customFormat="1">
      <c r="A193" s="1190"/>
      <c r="B193" s="1137"/>
      <c r="D193" s="1139"/>
      <c r="E193" s="1139"/>
      <c r="G193" s="1139"/>
      <c r="H193" s="1139"/>
      <c r="J193" s="1139"/>
      <c r="K193" s="1139"/>
    </row>
    <row r="194" spans="1:11" s="1138" customFormat="1">
      <c r="A194" s="1190"/>
      <c r="B194" s="1137"/>
      <c r="D194" s="1139"/>
      <c r="E194" s="1139"/>
      <c r="G194" s="1139"/>
      <c r="H194" s="1139"/>
      <c r="J194" s="1139"/>
      <c r="K194" s="1139"/>
    </row>
    <row r="195" spans="1:11" s="1138" customFormat="1">
      <c r="A195" s="1190"/>
      <c r="B195" s="1137"/>
      <c r="D195" s="1139"/>
      <c r="E195" s="1139"/>
      <c r="G195" s="1139"/>
      <c r="H195" s="1139"/>
      <c r="J195" s="1139"/>
      <c r="K195" s="1139"/>
    </row>
    <row r="196" spans="1:11" s="1138" customFormat="1">
      <c r="A196" s="1190"/>
      <c r="B196" s="1137"/>
      <c r="D196" s="1139"/>
      <c r="E196" s="1139"/>
      <c r="G196" s="1139"/>
      <c r="H196" s="1139"/>
      <c r="J196" s="1139"/>
      <c r="K196" s="1139"/>
    </row>
    <row r="197" spans="1:11" s="1138" customFormat="1">
      <c r="A197" s="1190"/>
      <c r="B197" s="1137"/>
      <c r="D197" s="1139"/>
      <c r="E197" s="1139"/>
      <c r="G197" s="1139"/>
      <c r="H197" s="1139"/>
      <c r="J197" s="1139"/>
      <c r="K197" s="1139"/>
    </row>
    <row r="198" spans="1:11" s="1138" customFormat="1">
      <c r="A198" s="1190"/>
      <c r="B198" s="1137"/>
      <c r="D198" s="1139"/>
      <c r="E198" s="1139"/>
      <c r="G198" s="1139"/>
      <c r="H198" s="1139"/>
      <c r="J198" s="1139"/>
      <c r="K198" s="1139"/>
    </row>
    <row r="199" spans="1:11" s="1138" customFormat="1">
      <c r="A199" s="1190"/>
      <c r="B199" s="1137"/>
      <c r="D199" s="1139"/>
      <c r="E199" s="1139"/>
      <c r="G199" s="1139"/>
      <c r="H199" s="1139"/>
      <c r="J199" s="1139"/>
      <c r="K199" s="1139"/>
    </row>
    <row r="200" spans="1:11" s="1138" customFormat="1">
      <c r="A200" s="1190"/>
      <c r="B200" s="1137"/>
      <c r="D200" s="1139"/>
      <c r="E200" s="1139"/>
      <c r="G200" s="1139"/>
      <c r="H200" s="1139"/>
      <c r="J200" s="1139"/>
      <c r="K200" s="1139"/>
    </row>
    <row r="201" spans="1:11" s="1138" customFormat="1">
      <c r="A201" s="1190"/>
      <c r="B201" s="1137"/>
      <c r="D201" s="1139"/>
      <c r="E201" s="1139"/>
      <c r="G201" s="1139"/>
      <c r="H201" s="1139"/>
      <c r="J201" s="1139"/>
      <c r="K201" s="1139"/>
    </row>
    <row r="202" spans="1:11" s="1138" customFormat="1">
      <c r="A202" s="1190"/>
      <c r="B202" s="1137"/>
      <c r="D202" s="1139"/>
      <c r="E202" s="1139"/>
      <c r="G202" s="1139"/>
      <c r="H202" s="1139"/>
      <c r="J202" s="1139"/>
      <c r="K202" s="1139"/>
    </row>
    <row r="203" spans="1:11" s="1138" customFormat="1">
      <c r="A203" s="1190"/>
      <c r="B203" s="1137"/>
      <c r="D203" s="1139"/>
      <c r="E203" s="1139"/>
      <c r="G203" s="1139"/>
      <c r="H203" s="1139"/>
      <c r="J203" s="1139"/>
      <c r="K203" s="1139"/>
    </row>
    <row r="204" spans="1:11" s="1138" customFormat="1">
      <c r="A204" s="1190"/>
      <c r="B204" s="1137"/>
      <c r="D204" s="1139"/>
      <c r="E204" s="1139"/>
      <c r="G204" s="1139"/>
      <c r="H204" s="1139"/>
      <c r="J204" s="1139"/>
      <c r="K204" s="1139"/>
    </row>
    <row r="205" spans="1:11" s="1138" customFormat="1">
      <c r="A205" s="1190"/>
      <c r="B205" s="1137"/>
      <c r="D205" s="1139"/>
      <c r="E205" s="1139"/>
      <c r="G205" s="1139"/>
      <c r="H205" s="1139"/>
      <c r="J205" s="1139"/>
      <c r="K205" s="1139"/>
    </row>
    <row r="206" spans="1:11" s="1138" customFormat="1">
      <c r="A206" s="1190"/>
      <c r="B206" s="1137"/>
      <c r="D206" s="1139"/>
      <c r="E206" s="1139"/>
      <c r="G206" s="1139"/>
      <c r="H206" s="1139"/>
      <c r="J206" s="1139"/>
      <c r="K206" s="1139"/>
    </row>
    <row r="207" spans="1:11" s="1138" customFormat="1">
      <c r="A207" s="1190"/>
      <c r="B207" s="1137"/>
      <c r="D207" s="1139"/>
      <c r="E207" s="1139"/>
      <c r="G207" s="1139"/>
      <c r="H207" s="1139"/>
      <c r="J207" s="1139"/>
      <c r="K207" s="1139"/>
    </row>
    <row r="208" spans="1:11" s="1138" customFormat="1">
      <c r="A208" s="1190"/>
      <c r="B208" s="1137"/>
      <c r="D208" s="1139"/>
      <c r="E208" s="1139"/>
      <c r="G208" s="1139"/>
      <c r="H208" s="1139"/>
      <c r="J208" s="1139"/>
      <c r="K208" s="1139"/>
    </row>
    <row r="209" spans="1:11" s="1138" customFormat="1">
      <c r="A209" s="1190"/>
      <c r="B209" s="1137"/>
      <c r="D209" s="1139"/>
      <c r="E209" s="1139"/>
      <c r="G209" s="1139"/>
      <c r="H209" s="1139"/>
      <c r="J209" s="1139"/>
      <c r="K209" s="1139"/>
    </row>
    <row r="210" spans="1:11" s="1138" customFormat="1">
      <c r="A210" s="1190"/>
      <c r="B210" s="1137"/>
      <c r="D210" s="1139"/>
      <c r="E210" s="1139"/>
      <c r="G210" s="1139"/>
      <c r="H210" s="1139"/>
      <c r="J210" s="1139"/>
      <c r="K210" s="1139"/>
    </row>
    <row r="211" spans="1:11" s="1138" customFormat="1">
      <c r="A211" s="1190"/>
      <c r="B211" s="1137"/>
      <c r="D211" s="1139"/>
      <c r="E211" s="1139"/>
      <c r="G211" s="1139"/>
      <c r="H211" s="1139"/>
      <c r="J211" s="1139"/>
      <c r="K211" s="1139"/>
    </row>
    <row r="212" spans="1:11" s="1138" customFormat="1">
      <c r="A212" s="1190"/>
      <c r="B212" s="1137"/>
      <c r="D212" s="1139"/>
      <c r="E212" s="1139"/>
      <c r="G212" s="1139"/>
      <c r="H212" s="1139"/>
      <c r="J212" s="1139"/>
      <c r="K212" s="1139"/>
    </row>
    <row r="213" spans="1:11" s="1138" customFormat="1">
      <c r="A213" s="1190"/>
      <c r="B213" s="1137"/>
      <c r="D213" s="1139"/>
      <c r="E213" s="1139"/>
      <c r="G213" s="1139"/>
      <c r="H213" s="1139"/>
      <c r="J213" s="1139"/>
      <c r="K213" s="1139"/>
    </row>
    <row r="214" spans="1:11" s="1138" customFormat="1">
      <c r="A214" s="1190"/>
      <c r="B214" s="1137"/>
      <c r="D214" s="1139"/>
      <c r="E214" s="1139"/>
      <c r="G214" s="1139"/>
      <c r="H214" s="1139"/>
      <c r="J214" s="1139"/>
      <c r="K214" s="1139"/>
    </row>
    <row r="215" spans="1:11" s="1138" customFormat="1">
      <c r="A215" s="1190"/>
      <c r="B215" s="1137"/>
      <c r="D215" s="1139"/>
      <c r="E215" s="1139"/>
      <c r="G215" s="1139"/>
      <c r="H215" s="1139"/>
      <c r="J215" s="1139"/>
      <c r="K215" s="1139"/>
    </row>
    <row r="216" spans="1:11" s="1138" customFormat="1">
      <c r="A216" s="1190"/>
      <c r="B216" s="1137"/>
      <c r="D216" s="1139"/>
      <c r="E216" s="1139"/>
      <c r="G216" s="1139"/>
      <c r="H216" s="1139"/>
      <c r="J216" s="1139"/>
      <c r="K216" s="1139"/>
    </row>
    <row r="217" spans="1:11" s="1138" customFormat="1">
      <c r="A217" s="1190"/>
      <c r="B217" s="1137"/>
      <c r="D217" s="1139"/>
      <c r="E217" s="1139"/>
      <c r="G217" s="1139"/>
      <c r="H217" s="1139"/>
      <c r="J217" s="1139"/>
      <c r="K217" s="1139"/>
    </row>
    <row r="218" spans="1:11" s="1138" customFormat="1">
      <c r="A218" s="1190"/>
      <c r="B218" s="1137"/>
      <c r="D218" s="1139"/>
      <c r="E218" s="1139"/>
      <c r="G218" s="1139"/>
      <c r="H218" s="1139"/>
      <c r="J218" s="1139"/>
      <c r="K218" s="1139"/>
    </row>
    <row r="219" spans="1:11" s="1138" customFormat="1">
      <c r="A219" s="1190"/>
      <c r="B219" s="1137"/>
      <c r="D219" s="1139"/>
      <c r="E219" s="1139"/>
      <c r="G219" s="1139"/>
      <c r="H219" s="1139"/>
      <c r="J219" s="1139"/>
      <c r="K219" s="1139"/>
    </row>
    <row r="220" spans="1:11" s="1138" customFormat="1">
      <c r="A220" s="1190"/>
      <c r="B220" s="1137"/>
      <c r="D220" s="1139"/>
      <c r="E220" s="1139"/>
      <c r="G220" s="1139"/>
      <c r="H220" s="1139"/>
      <c r="J220" s="1139"/>
      <c r="K220" s="1139"/>
    </row>
    <row r="221" spans="1:11" s="1138" customFormat="1">
      <c r="A221" s="1190"/>
      <c r="B221" s="1137"/>
      <c r="D221" s="1139"/>
      <c r="E221" s="1139"/>
      <c r="G221" s="1139"/>
      <c r="H221" s="1139"/>
      <c r="J221" s="1139"/>
      <c r="K221" s="1139"/>
    </row>
    <row r="222" spans="1:11" s="1138" customFormat="1">
      <c r="A222" s="1190"/>
      <c r="B222" s="1137"/>
      <c r="D222" s="1139"/>
      <c r="E222" s="1139"/>
      <c r="G222" s="1139"/>
      <c r="H222" s="1139"/>
      <c r="J222" s="1139"/>
      <c r="K222" s="1139"/>
    </row>
    <row r="223" spans="1:11" s="1138" customFormat="1">
      <c r="A223" s="1190"/>
      <c r="B223" s="1137"/>
      <c r="D223" s="1139"/>
      <c r="E223" s="1139"/>
      <c r="G223" s="1139"/>
      <c r="H223" s="1139"/>
      <c r="J223" s="1139"/>
      <c r="K223" s="1139"/>
    </row>
    <row r="224" spans="1:11" s="1138" customFormat="1">
      <c r="A224" s="1190"/>
      <c r="B224" s="1137"/>
      <c r="D224" s="1139"/>
      <c r="E224" s="1139"/>
      <c r="G224" s="1139"/>
      <c r="H224" s="1139"/>
      <c r="J224" s="1139"/>
      <c r="K224" s="1139"/>
    </row>
    <row r="225" spans="1:11" s="1138" customFormat="1">
      <c r="A225" s="1190"/>
      <c r="B225" s="1137"/>
      <c r="D225" s="1139"/>
      <c r="E225" s="1139"/>
      <c r="G225" s="1139"/>
      <c r="H225" s="1139"/>
      <c r="J225" s="1139"/>
      <c r="K225" s="1139"/>
    </row>
    <row r="226" spans="1:11" s="1138" customFormat="1">
      <c r="A226" s="1190"/>
      <c r="B226" s="1137"/>
      <c r="D226" s="1139"/>
      <c r="E226" s="1139"/>
      <c r="G226" s="1139"/>
      <c r="H226" s="1139"/>
      <c r="J226" s="1139"/>
      <c r="K226" s="1139"/>
    </row>
    <row r="227" spans="1:11" s="1138" customFormat="1">
      <c r="A227" s="1190"/>
      <c r="B227" s="1137"/>
      <c r="D227" s="1139"/>
      <c r="E227" s="1139"/>
      <c r="G227" s="1139"/>
      <c r="H227" s="1139"/>
      <c r="J227" s="1139"/>
      <c r="K227" s="1139"/>
    </row>
    <row r="228" spans="1:11" s="1138" customFormat="1">
      <c r="A228" s="1190"/>
      <c r="B228" s="1137"/>
      <c r="D228" s="1139"/>
      <c r="E228" s="1139"/>
      <c r="G228" s="1139"/>
      <c r="H228" s="1139"/>
      <c r="J228" s="1139"/>
      <c r="K228" s="1139"/>
    </row>
    <row r="229" spans="1:11" s="1138" customFormat="1">
      <c r="A229" s="1190"/>
      <c r="B229" s="1137"/>
      <c r="D229" s="1139"/>
      <c r="E229" s="1139"/>
      <c r="G229" s="1139"/>
      <c r="H229" s="1139"/>
      <c r="J229" s="1139"/>
      <c r="K229" s="1139"/>
    </row>
    <row r="230" spans="1:11" s="1138" customFormat="1">
      <c r="A230" s="1190"/>
      <c r="B230" s="1137"/>
      <c r="D230" s="1139"/>
      <c r="E230" s="1139"/>
      <c r="G230" s="1139"/>
      <c r="H230" s="1139"/>
      <c r="J230" s="1139"/>
      <c r="K230" s="1139"/>
    </row>
    <row r="231" spans="1:11" s="1138" customFormat="1">
      <c r="A231" s="1190"/>
      <c r="B231" s="1137"/>
      <c r="D231" s="1139"/>
      <c r="E231" s="1139"/>
      <c r="G231" s="1139"/>
      <c r="H231" s="1139"/>
      <c r="J231" s="1139"/>
      <c r="K231" s="1139"/>
    </row>
    <row r="232" spans="1:11" s="1138" customFormat="1">
      <c r="A232" s="1190"/>
      <c r="B232" s="1137"/>
      <c r="D232" s="1139"/>
      <c r="E232" s="1139"/>
      <c r="G232" s="1139"/>
      <c r="H232" s="1139"/>
      <c r="J232" s="1139"/>
      <c r="K232" s="1139"/>
    </row>
    <row r="233" spans="1:11" s="1138" customFormat="1">
      <c r="A233" s="1190"/>
      <c r="B233" s="1137"/>
      <c r="D233" s="1139"/>
      <c r="E233" s="1139"/>
      <c r="G233" s="1139"/>
      <c r="H233" s="1139"/>
      <c r="J233" s="1139"/>
      <c r="K233" s="1139"/>
    </row>
    <row r="234" spans="1:11" s="1138" customFormat="1">
      <c r="A234" s="1190"/>
      <c r="B234" s="1137"/>
      <c r="D234" s="1139"/>
      <c r="E234" s="1139"/>
      <c r="G234" s="1139"/>
      <c r="H234" s="1139"/>
      <c r="J234" s="1139"/>
      <c r="K234" s="1139"/>
    </row>
    <row r="235" spans="1:11" s="1138" customFormat="1">
      <c r="A235" s="1190"/>
      <c r="B235" s="1137"/>
      <c r="D235" s="1139"/>
      <c r="E235" s="1139"/>
      <c r="G235" s="1139"/>
      <c r="H235" s="1139"/>
      <c r="J235" s="1139"/>
      <c r="K235" s="1139"/>
    </row>
    <row r="236" spans="1:11" s="1138" customFormat="1">
      <c r="A236" s="1190"/>
      <c r="B236" s="1137"/>
      <c r="D236" s="1139"/>
      <c r="E236" s="1139"/>
      <c r="G236" s="1139"/>
      <c r="H236" s="1139"/>
      <c r="J236" s="1139"/>
      <c r="K236" s="1139"/>
    </row>
    <row r="237" spans="1:11" s="1138" customFormat="1">
      <c r="A237" s="1190"/>
      <c r="B237" s="1137"/>
      <c r="D237" s="1139"/>
      <c r="E237" s="1139"/>
      <c r="G237" s="1139"/>
      <c r="H237" s="1139"/>
      <c r="J237" s="1139"/>
      <c r="K237" s="1139"/>
    </row>
    <row r="238" spans="1:11" s="1138" customFormat="1">
      <c r="A238" s="1190"/>
      <c r="B238" s="1137"/>
      <c r="D238" s="1139"/>
      <c r="E238" s="1139"/>
      <c r="G238" s="1139"/>
      <c r="H238" s="1139"/>
      <c r="J238" s="1139"/>
      <c r="K238" s="1139"/>
    </row>
    <row r="239" spans="1:11" s="1138" customFormat="1">
      <c r="A239" s="1190"/>
      <c r="B239" s="1137"/>
      <c r="D239" s="1139"/>
      <c r="E239" s="1139"/>
      <c r="G239" s="1139"/>
      <c r="H239" s="1139"/>
      <c r="J239" s="1139"/>
      <c r="K239" s="1139"/>
    </row>
    <row r="240" spans="1:11" s="1138" customFormat="1">
      <c r="A240" s="1190"/>
      <c r="B240" s="1137"/>
      <c r="D240" s="1139"/>
      <c r="E240" s="1139"/>
      <c r="G240" s="1139"/>
      <c r="H240" s="1139"/>
      <c r="J240" s="1139"/>
      <c r="K240" s="1139"/>
    </row>
    <row r="241" spans="1:11" s="1138" customFormat="1">
      <c r="A241" s="1190"/>
      <c r="B241" s="1137"/>
      <c r="D241" s="1139"/>
      <c r="E241" s="1139"/>
      <c r="G241" s="1139"/>
      <c r="H241" s="1139"/>
      <c r="J241" s="1139"/>
      <c r="K241" s="1139"/>
    </row>
    <row r="242" spans="1:11" s="1138" customFormat="1">
      <c r="A242" s="1190"/>
      <c r="B242" s="1137"/>
      <c r="D242" s="1139"/>
      <c r="E242" s="1139"/>
      <c r="G242" s="1139"/>
      <c r="H242" s="1139"/>
      <c r="J242" s="1139"/>
      <c r="K242" s="1139"/>
    </row>
    <row r="243" spans="1:11" s="1138" customFormat="1">
      <c r="A243" s="1190"/>
      <c r="B243" s="1137"/>
      <c r="D243" s="1139"/>
      <c r="E243" s="1139"/>
      <c r="G243" s="1139"/>
      <c r="H243" s="1139"/>
      <c r="J243" s="1139"/>
      <c r="K243" s="1139"/>
    </row>
    <row r="244" spans="1:11" s="1138" customFormat="1">
      <c r="A244" s="1190"/>
      <c r="B244" s="1137"/>
      <c r="D244" s="1139"/>
      <c r="E244" s="1139"/>
      <c r="G244" s="1139"/>
      <c r="H244" s="1139"/>
      <c r="J244" s="1139"/>
      <c r="K244" s="1139"/>
    </row>
    <row r="245" spans="1:11" s="1138" customFormat="1">
      <c r="A245" s="1190"/>
      <c r="B245" s="1137"/>
      <c r="D245" s="1139"/>
      <c r="E245" s="1139"/>
      <c r="G245" s="1139"/>
      <c r="H245" s="1139"/>
      <c r="J245" s="1139"/>
      <c r="K245" s="1139"/>
    </row>
    <row r="246" spans="1:11" s="1138" customFormat="1">
      <c r="A246" s="1190"/>
      <c r="B246" s="1137"/>
      <c r="D246" s="1139"/>
      <c r="E246" s="1139"/>
      <c r="G246" s="1139"/>
      <c r="H246" s="1139"/>
      <c r="J246" s="1139"/>
      <c r="K246" s="1139"/>
    </row>
    <row r="247" spans="1:11" s="1138" customFormat="1">
      <c r="A247" s="1190"/>
      <c r="B247" s="1137"/>
      <c r="D247" s="1139"/>
      <c r="E247" s="1139"/>
      <c r="G247" s="1139"/>
      <c r="H247" s="1139"/>
      <c r="J247" s="1139"/>
      <c r="K247" s="1139"/>
    </row>
    <row r="248" spans="1:11" s="1138" customFormat="1">
      <c r="A248" s="1190"/>
      <c r="B248" s="1137"/>
      <c r="D248" s="1139"/>
      <c r="E248" s="1139"/>
      <c r="G248" s="1139"/>
      <c r="H248" s="1139"/>
      <c r="J248" s="1139"/>
      <c r="K248" s="1139"/>
    </row>
    <row r="249" spans="1:11" s="1138" customFormat="1">
      <c r="A249" s="1190"/>
      <c r="B249" s="1137"/>
      <c r="D249" s="1139"/>
      <c r="E249" s="1139"/>
      <c r="G249" s="1139"/>
      <c r="H249" s="1139"/>
      <c r="J249" s="1139"/>
      <c r="K249" s="1139"/>
    </row>
    <row r="250" spans="1:11" s="1138" customFormat="1">
      <c r="A250" s="1190"/>
      <c r="B250" s="1137"/>
      <c r="D250" s="1139"/>
      <c r="E250" s="1139"/>
      <c r="G250" s="1139"/>
      <c r="H250" s="1139"/>
      <c r="J250" s="1139"/>
      <c r="K250" s="1139"/>
    </row>
    <row r="251" spans="1:11" s="1138" customFormat="1">
      <c r="A251" s="1190"/>
      <c r="B251" s="1137"/>
      <c r="D251" s="1139"/>
      <c r="E251" s="1139"/>
      <c r="G251" s="1139"/>
      <c r="H251" s="1139"/>
      <c r="J251" s="1139"/>
      <c r="K251" s="1139"/>
    </row>
    <row r="252" spans="1:11" s="1138" customFormat="1">
      <c r="A252" s="1190"/>
      <c r="B252" s="1137"/>
      <c r="D252" s="1139"/>
      <c r="E252" s="1139"/>
      <c r="G252" s="1139"/>
      <c r="H252" s="1139"/>
      <c r="J252" s="1139"/>
      <c r="K252" s="1139"/>
    </row>
    <row r="253" spans="1:11" s="1138" customFormat="1">
      <c r="A253" s="1190"/>
      <c r="B253" s="1137"/>
      <c r="D253" s="1139"/>
      <c r="E253" s="1139"/>
      <c r="G253" s="1139"/>
      <c r="H253" s="1139"/>
      <c r="J253" s="1139"/>
      <c r="K253" s="1139"/>
    </row>
    <row r="254" spans="1:11" s="1138" customFormat="1">
      <c r="A254" s="1190"/>
      <c r="B254" s="1137"/>
      <c r="D254" s="1139"/>
      <c r="E254" s="1139"/>
      <c r="G254" s="1139"/>
      <c r="H254" s="1139"/>
      <c r="J254" s="1139"/>
      <c r="K254" s="1139"/>
    </row>
    <row r="255" spans="1:11" s="1138" customFormat="1">
      <c r="A255" s="1190"/>
      <c r="B255" s="1137"/>
      <c r="D255" s="1139"/>
      <c r="E255" s="1139"/>
      <c r="G255" s="1139"/>
      <c r="H255" s="1139"/>
      <c r="J255" s="1139"/>
      <c r="K255" s="1139"/>
    </row>
    <row r="256" spans="1:11" s="1138" customFormat="1">
      <c r="A256" s="1190"/>
      <c r="B256" s="1137"/>
      <c r="D256" s="1139"/>
      <c r="E256" s="1139"/>
      <c r="G256" s="1139"/>
      <c r="H256" s="1139"/>
      <c r="J256" s="1139"/>
      <c r="K256" s="1139"/>
    </row>
    <row r="257" spans="1:11" s="1138" customFormat="1">
      <c r="A257" s="1190"/>
      <c r="B257" s="1137"/>
      <c r="D257" s="1139"/>
      <c r="E257" s="1139"/>
      <c r="G257" s="1139"/>
      <c r="H257" s="1139"/>
      <c r="J257" s="1139"/>
      <c r="K257" s="1139"/>
    </row>
    <row r="258" spans="1:11" s="1138" customFormat="1">
      <c r="A258" s="1190"/>
      <c r="B258" s="1137"/>
      <c r="D258" s="1139"/>
      <c r="E258" s="1139"/>
      <c r="G258" s="1139"/>
      <c r="H258" s="1139"/>
      <c r="J258" s="1139"/>
      <c r="K258" s="1139"/>
    </row>
    <row r="259" spans="1:11" s="1138" customFormat="1">
      <c r="A259" s="1190"/>
      <c r="B259" s="1137"/>
      <c r="D259" s="1139"/>
      <c r="E259" s="1139"/>
      <c r="G259" s="1139"/>
      <c r="H259" s="1139"/>
      <c r="J259" s="1139"/>
      <c r="K259" s="1139"/>
    </row>
    <row r="260" spans="1:11" s="1138" customFormat="1">
      <c r="A260" s="1190"/>
      <c r="B260" s="1137"/>
      <c r="D260" s="1139"/>
      <c r="E260" s="1139"/>
      <c r="G260" s="1139"/>
      <c r="H260" s="1139"/>
      <c r="J260" s="1139"/>
      <c r="K260" s="1139"/>
    </row>
    <row r="261" spans="1:11" s="1138" customFormat="1">
      <c r="A261" s="1190"/>
      <c r="B261" s="1137"/>
      <c r="D261" s="1139"/>
      <c r="E261" s="1139"/>
      <c r="G261" s="1139"/>
      <c r="H261" s="1139"/>
      <c r="J261" s="1139"/>
      <c r="K261" s="1139"/>
    </row>
    <row r="262" spans="1:11" s="1138" customFormat="1">
      <c r="A262" s="1190"/>
      <c r="B262" s="1137"/>
      <c r="D262" s="1139"/>
      <c r="E262" s="1139"/>
      <c r="G262" s="1139"/>
      <c r="H262" s="1139"/>
      <c r="J262" s="1139"/>
      <c r="K262" s="1139"/>
    </row>
    <row r="263" spans="1:11" s="1138" customFormat="1">
      <c r="A263" s="1190"/>
      <c r="B263" s="1137"/>
      <c r="D263" s="1139"/>
      <c r="E263" s="1139"/>
      <c r="G263" s="1139"/>
      <c r="H263" s="1139"/>
      <c r="J263" s="1139"/>
      <c r="K263" s="1139"/>
    </row>
    <row r="264" spans="1:11" s="1138" customFormat="1">
      <c r="A264" s="1190"/>
      <c r="B264" s="1137"/>
      <c r="D264" s="1139"/>
      <c r="E264" s="1139"/>
      <c r="G264" s="1139"/>
      <c r="H264" s="1139"/>
      <c r="J264" s="1139"/>
      <c r="K264" s="1139"/>
    </row>
    <row r="265" spans="1:11" s="1138" customFormat="1">
      <c r="A265" s="1190"/>
      <c r="B265" s="1137"/>
      <c r="D265" s="1139"/>
      <c r="E265" s="1139"/>
      <c r="G265" s="1139"/>
      <c r="H265" s="1139"/>
      <c r="J265" s="1139"/>
      <c r="K265" s="1139"/>
    </row>
    <row r="266" spans="1:11" s="1138" customFormat="1">
      <c r="A266" s="1190"/>
      <c r="B266" s="1137"/>
      <c r="D266" s="1139"/>
      <c r="E266" s="1139"/>
      <c r="G266" s="1139"/>
      <c r="H266" s="1139"/>
      <c r="J266" s="1139"/>
      <c r="K266" s="1139"/>
    </row>
    <row r="267" spans="1:11" s="1138" customFormat="1">
      <c r="A267" s="1190"/>
      <c r="B267" s="1137"/>
      <c r="D267" s="1139"/>
      <c r="E267" s="1139"/>
      <c r="G267" s="1139"/>
      <c r="H267" s="1139"/>
      <c r="J267" s="1139"/>
      <c r="K267" s="1139"/>
    </row>
    <row r="268" spans="1:11" s="1138" customFormat="1">
      <c r="A268" s="1190"/>
      <c r="B268" s="1137"/>
      <c r="D268" s="1139"/>
      <c r="E268" s="1139"/>
      <c r="G268" s="1139"/>
      <c r="H268" s="1139"/>
      <c r="J268" s="1139"/>
      <c r="K268" s="1139"/>
    </row>
    <row r="269" spans="1:11" s="1138" customFormat="1">
      <c r="A269" s="1190"/>
      <c r="B269" s="1137"/>
      <c r="D269" s="1139"/>
      <c r="E269" s="1139"/>
      <c r="G269" s="1139"/>
      <c r="H269" s="1139"/>
      <c r="J269" s="1139"/>
      <c r="K269" s="1139"/>
    </row>
    <row r="270" spans="1:11" s="1138" customFormat="1">
      <c r="A270" s="1190"/>
      <c r="B270" s="1137"/>
      <c r="D270" s="1139"/>
      <c r="E270" s="1139"/>
      <c r="G270" s="1139"/>
      <c r="H270" s="1139"/>
      <c r="J270" s="1139"/>
      <c r="K270" s="1139"/>
    </row>
    <row r="271" spans="1:11" s="1138" customFormat="1">
      <c r="A271" s="1190"/>
      <c r="B271" s="1137"/>
      <c r="D271" s="1139"/>
      <c r="E271" s="1139"/>
      <c r="G271" s="1139"/>
      <c r="H271" s="1139"/>
      <c r="J271" s="1139"/>
      <c r="K271" s="1139"/>
    </row>
    <row r="272" spans="1:11" s="1138" customFormat="1">
      <c r="A272" s="1190"/>
      <c r="B272" s="1137"/>
      <c r="D272" s="1139"/>
      <c r="E272" s="1139"/>
      <c r="G272" s="1139"/>
      <c r="H272" s="1139"/>
      <c r="J272" s="1139"/>
      <c r="K272" s="1139"/>
    </row>
    <row r="273" spans="1:11" s="1138" customFormat="1">
      <c r="A273" s="1190"/>
      <c r="B273" s="1137"/>
      <c r="D273" s="1139"/>
      <c r="E273" s="1139"/>
      <c r="G273" s="1139"/>
      <c r="H273" s="1139"/>
      <c r="J273" s="1139"/>
      <c r="K273" s="1139"/>
    </row>
    <row r="274" spans="1:11" s="1138" customFormat="1">
      <c r="A274" s="1190"/>
      <c r="B274" s="1137"/>
      <c r="D274" s="1139"/>
      <c r="E274" s="1139"/>
      <c r="G274" s="1139"/>
      <c r="H274" s="1139"/>
      <c r="J274" s="1139"/>
      <c r="K274" s="1139"/>
    </row>
    <row r="275" spans="1:11" s="1138" customFormat="1">
      <c r="A275" s="1190"/>
      <c r="B275" s="1137"/>
      <c r="D275" s="1139"/>
      <c r="E275" s="1139"/>
      <c r="G275" s="1139"/>
      <c r="H275" s="1139"/>
      <c r="J275" s="1139"/>
      <c r="K275" s="1139"/>
    </row>
    <row r="276" spans="1:11" s="1138" customFormat="1">
      <c r="A276" s="1190"/>
      <c r="B276" s="1137"/>
      <c r="D276" s="1139"/>
      <c r="E276" s="1139"/>
      <c r="G276" s="1139"/>
      <c r="H276" s="1139"/>
      <c r="J276" s="1139"/>
      <c r="K276" s="1139"/>
    </row>
    <row r="277" spans="1:11" s="1138" customFormat="1">
      <c r="A277" s="1190"/>
      <c r="B277" s="1137"/>
      <c r="D277" s="1139"/>
      <c r="E277" s="1139"/>
      <c r="G277" s="1139"/>
      <c r="H277" s="1139"/>
      <c r="J277" s="1139"/>
      <c r="K277" s="1139"/>
    </row>
    <row r="278" spans="1:11" s="1138" customFormat="1">
      <c r="A278" s="1190"/>
      <c r="B278" s="1137"/>
      <c r="D278" s="1139"/>
      <c r="E278" s="1139"/>
      <c r="G278" s="1139"/>
      <c r="H278" s="1139"/>
      <c r="J278" s="1139"/>
      <c r="K278" s="1139"/>
    </row>
    <row r="279" spans="1:11" s="1138" customFormat="1">
      <c r="A279" s="1190"/>
      <c r="B279" s="1137"/>
      <c r="D279" s="1139"/>
      <c r="E279" s="1139"/>
      <c r="G279" s="1139"/>
      <c r="H279" s="1139"/>
      <c r="J279" s="1139"/>
      <c r="K279" s="1139"/>
    </row>
    <row r="280" spans="1:11" s="1138" customFormat="1">
      <c r="A280" s="1190"/>
      <c r="B280" s="1137"/>
      <c r="D280" s="1139"/>
      <c r="E280" s="1139"/>
      <c r="G280" s="1139"/>
      <c r="H280" s="1139"/>
      <c r="J280" s="1139"/>
      <c r="K280" s="1139"/>
    </row>
    <row r="281" spans="1:11" s="1138" customFormat="1">
      <c r="A281" s="1190"/>
      <c r="B281" s="1137"/>
      <c r="D281" s="1139"/>
      <c r="E281" s="1139"/>
      <c r="G281" s="1139"/>
      <c r="H281" s="1139"/>
      <c r="J281" s="1139"/>
      <c r="K281" s="1139"/>
    </row>
    <row r="282" spans="1:11" s="1138" customFormat="1">
      <c r="A282" s="1190"/>
      <c r="B282" s="1137"/>
      <c r="D282" s="1139"/>
      <c r="E282" s="1139"/>
      <c r="G282" s="1139"/>
      <c r="H282" s="1139"/>
      <c r="J282" s="1139"/>
      <c r="K282" s="1139"/>
    </row>
    <row r="283" spans="1:11" s="1138" customFormat="1">
      <c r="A283" s="1190"/>
      <c r="B283" s="1137"/>
      <c r="D283" s="1139"/>
      <c r="E283" s="1139"/>
      <c r="G283" s="1139"/>
      <c r="H283" s="1139"/>
      <c r="J283" s="1139"/>
      <c r="K283" s="1139"/>
    </row>
    <row r="284" spans="1:11" s="1138" customFormat="1">
      <c r="A284" s="1190"/>
      <c r="B284" s="1137"/>
      <c r="D284" s="1139"/>
      <c r="E284" s="1139"/>
      <c r="G284" s="1139"/>
      <c r="H284" s="1139"/>
      <c r="J284" s="1139"/>
      <c r="K284" s="1139"/>
    </row>
    <row r="285" spans="1:11" s="1138" customFormat="1">
      <c r="A285" s="1190"/>
      <c r="B285" s="1137"/>
      <c r="D285" s="1139"/>
      <c r="E285" s="1139"/>
      <c r="G285" s="1139"/>
      <c r="H285" s="1139"/>
      <c r="J285" s="1139"/>
      <c r="K285" s="1139"/>
    </row>
    <row r="286" spans="1:11" s="1138" customFormat="1">
      <c r="A286" s="1190"/>
      <c r="B286" s="1137"/>
      <c r="D286" s="1139"/>
      <c r="E286" s="1139"/>
      <c r="G286" s="1139"/>
      <c r="H286" s="1139"/>
      <c r="J286" s="1139"/>
      <c r="K286" s="1139"/>
    </row>
    <row r="287" spans="1:11" s="1138" customFormat="1">
      <c r="A287" s="1190"/>
      <c r="B287" s="1137"/>
      <c r="D287" s="1139"/>
      <c r="E287" s="1139"/>
      <c r="G287" s="1139"/>
      <c r="H287" s="1139"/>
      <c r="J287" s="1139"/>
      <c r="K287" s="1139"/>
    </row>
    <row r="288" spans="1:11" s="1138" customFormat="1">
      <c r="A288" s="1190"/>
      <c r="B288" s="1137"/>
      <c r="D288" s="1139"/>
      <c r="E288" s="1139"/>
      <c r="G288" s="1139"/>
      <c r="H288" s="1139"/>
      <c r="J288" s="1139"/>
      <c r="K288" s="1139"/>
    </row>
    <row r="289" spans="1:11" s="1138" customFormat="1">
      <c r="A289" s="1190"/>
      <c r="B289" s="1137"/>
      <c r="D289" s="1139"/>
      <c r="E289" s="1139"/>
      <c r="G289" s="1139"/>
      <c r="H289" s="1139"/>
      <c r="J289" s="1139"/>
      <c r="K289" s="1139"/>
    </row>
    <row r="290" spans="1:11" s="1138" customFormat="1">
      <c r="A290" s="1190"/>
      <c r="B290" s="1137"/>
      <c r="D290" s="1139"/>
      <c r="E290" s="1139"/>
      <c r="G290" s="1139"/>
      <c r="H290" s="1139"/>
      <c r="J290" s="1139"/>
      <c r="K290" s="1139"/>
    </row>
    <row r="291" spans="1:11" s="1138" customFormat="1">
      <c r="A291" s="1190"/>
      <c r="B291" s="1137"/>
      <c r="D291" s="1139"/>
      <c r="E291" s="1139"/>
      <c r="G291" s="1139"/>
      <c r="H291" s="1139"/>
      <c r="J291" s="1139"/>
      <c r="K291" s="1139"/>
    </row>
    <row r="292" spans="1:11" s="1138" customFormat="1">
      <c r="A292" s="1190"/>
      <c r="B292" s="1137"/>
      <c r="D292" s="1139"/>
      <c r="E292" s="1139"/>
      <c r="G292" s="1139"/>
      <c r="H292" s="1139"/>
      <c r="J292" s="1139"/>
      <c r="K292" s="1139"/>
    </row>
    <row r="293" spans="1:11" s="1138" customFormat="1">
      <c r="A293" s="1190"/>
      <c r="B293" s="1137"/>
      <c r="D293" s="1139"/>
      <c r="E293" s="1139"/>
      <c r="G293" s="1139"/>
      <c r="H293" s="1139"/>
      <c r="J293" s="1139"/>
      <c r="K293" s="1139"/>
    </row>
    <row r="294" spans="1:11" s="1138" customFormat="1">
      <c r="A294" s="1190"/>
      <c r="B294" s="1137"/>
      <c r="D294" s="1139"/>
      <c r="E294" s="1139"/>
      <c r="G294" s="1139"/>
      <c r="H294" s="1139"/>
      <c r="J294" s="1139"/>
      <c r="K294" s="1139"/>
    </row>
    <row r="295" spans="1:11" s="1138" customFormat="1">
      <c r="A295" s="1190"/>
      <c r="B295" s="1137"/>
      <c r="D295" s="1139"/>
      <c r="E295" s="1139"/>
      <c r="G295" s="1139"/>
      <c r="H295" s="1139"/>
      <c r="J295" s="1139"/>
      <c r="K295" s="1139"/>
    </row>
    <row r="296" spans="1:11" s="1138" customFormat="1">
      <c r="A296" s="1190"/>
      <c r="B296" s="1137"/>
      <c r="D296" s="1139"/>
      <c r="E296" s="1139"/>
      <c r="G296" s="1139"/>
      <c r="H296" s="1139"/>
      <c r="J296" s="1139"/>
      <c r="K296" s="1139"/>
    </row>
    <row r="297" spans="1:11" s="1138" customFormat="1">
      <c r="A297" s="1190"/>
      <c r="B297" s="1137"/>
      <c r="D297" s="1139"/>
      <c r="E297" s="1139"/>
      <c r="G297" s="1139"/>
      <c r="H297" s="1139"/>
      <c r="J297" s="1139"/>
      <c r="K297" s="1139"/>
    </row>
    <row r="298" spans="1:11" s="1138" customFormat="1">
      <c r="A298" s="1190"/>
      <c r="B298" s="1137"/>
      <c r="D298" s="1139"/>
      <c r="E298" s="1139"/>
      <c r="G298" s="1139"/>
      <c r="H298" s="1139"/>
      <c r="J298" s="1139"/>
      <c r="K298" s="1139"/>
    </row>
    <row r="299" spans="1:11" s="1138" customFormat="1">
      <c r="A299" s="1190"/>
      <c r="B299" s="1137"/>
      <c r="D299" s="1139"/>
      <c r="E299" s="1139"/>
      <c r="G299" s="1139"/>
      <c r="H299" s="1139"/>
      <c r="J299" s="1139"/>
      <c r="K299" s="1139"/>
    </row>
    <row r="300" spans="1:11" s="1138" customFormat="1">
      <c r="A300" s="1190"/>
      <c r="B300" s="1137"/>
      <c r="D300" s="1139"/>
      <c r="E300" s="1139"/>
      <c r="G300" s="1139"/>
      <c r="H300" s="1139"/>
      <c r="J300" s="1139"/>
      <c r="K300" s="1139"/>
    </row>
    <row r="301" spans="1:11" s="1138" customFormat="1">
      <c r="A301" s="1190"/>
      <c r="B301" s="1137"/>
      <c r="D301" s="1139"/>
      <c r="E301" s="1139"/>
      <c r="G301" s="1139"/>
      <c r="H301" s="1139"/>
      <c r="J301" s="1139"/>
      <c r="K301" s="1139"/>
    </row>
    <row r="302" spans="1:11" s="1138" customFormat="1">
      <c r="A302" s="1190"/>
      <c r="B302" s="1137"/>
      <c r="D302" s="1139"/>
      <c r="E302" s="1139"/>
      <c r="G302" s="1139"/>
      <c r="H302" s="1139"/>
      <c r="J302" s="1139"/>
      <c r="K302" s="1139"/>
    </row>
    <row r="303" spans="1:11" s="1138" customFormat="1">
      <c r="A303" s="1190"/>
      <c r="B303" s="1137"/>
      <c r="D303" s="1139"/>
      <c r="E303" s="1139"/>
      <c r="G303" s="1139"/>
      <c r="H303" s="1139"/>
      <c r="J303" s="1139"/>
      <c r="K303" s="1139"/>
    </row>
    <row r="304" spans="1:11" s="1138" customFormat="1">
      <c r="A304" s="1190"/>
      <c r="B304" s="1137"/>
      <c r="D304" s="1139"/>
      <c r="E304" s="1139"/>
      <c r="G304" s="1139"/>
      <c r="H304" s="1139"/>
      <c r="J304" s="1139"/>
      <c r="K304" s="1139"/>
    </row>
    <row r="305" spans="1:11" s="1138" customFormat="1">
      <c r="A305" s="1190"/>
      <c r="B305" s="1137"/>
      <c r="D305" s="1139"/>
      <c r="E305" s="1139"/>
      <c r="G305" s="1139"/>
      <c r="H305" s="1139"/>
      <c r="J305" s="1139"/>
      <c r="K305" s="1139"/>
    </row>
    <row r="306" spans="1:11" s="1138" customFormat="1">
      <c r="A306" s="1190"/>
      <c r="B306" s="1137"/>
      <c r="D306" s="1139"/>
      <c r="E306" s="1139"/>
      <c r="G306" s="1139"/>
      <c r="H306" s="1139"/>
      <c r="J306" s="1139"/>
      <c r="K306" s="1139"/>
    </row>
    <row r="307" spans="1:11" s="1138" customFormat="1">
      <c r="A307" s="1190"/>
      <c r="B307" s="1137"/>
      <c r="D307" s="1139"/>
      <c r="E307" s="1139"/>
      <c r="G307" s="1139"/>
      <c r="H307" s="1139"/>
      <c r="J307" s="1139"/>
      <c r="K307" s="1139"/>
    </row>
    <row r="308" spans="1:11" s="1138" customFormat="1">
      <c r="A308" s="1190"/>
      <c r="B308" s="1137"/>
      <c r="D308" s="1139"/>
      <c r="E308" s="1139"/>
      <c r="G308" s="1139"/>
      <c r="H308" s="1139"/>
      <c r="J308" s="1139"/>
      <c r="K308" s="1139"/>
    </row>
    <row r="309" spans="1:11" s="1138" customFormat="1">
      <c r="A309" s="1190"/>
      <c r="B309" s="1137"/>
      <c r="D309" s="1139"/>
      <c r="E309" s="1139"/>
      <c r="G309" s="1139"/>
      <c r="H309" s="1139"/>
      <c r="J309" s="1139"/>
      <c r="K309" s="1139"/>
    </row>
    <row r="310" spans="1:11" s="1138" customFormat="1">
      <c r="A310" s="1190"/>
      <c r="B310" s="1137"/>
      <c r="D310" s="1139"/>
      <c r="E310" s="1139"/>
      <c r="G310" s="1139"/>
      <c r="H310" s="1139"/>
      <c r="J310" s="1139"/>
      <c r="K310" s="1139"/>
    </row>
    <row r="311" spans="1:11" s="1138" customFormat="1">
      <c r="A311" s="1190"/>
      <c r="B311" s="1137"/>
      <c r="D311" s="1139"/>
      <c r="E311" s="1139"/>
      <c r="G311" s="1139"/>
      <c r="H311" s="1139"/>
      <c r="J311" s="1139"/>
      <c r="K311" s="1139"/>
    </row>
    <row r="312" spans="1:11" s="1138" customFormat="1">
      <c r="A312" s="1190"/>
      <c r="B312" s="1137"/>
      <c r="D312" s="1139"/>
      <c r="E312" s="1139"/>
      <c r="G312" s="1139"/>
      <c r="H312" s="1139"/>
      <c r="J312" s="1139"/>
      <c r="K312" s="1139"/>
    </row>
    <row r="313" spans="1:11" s="1138" customFormat="1">
      <c r="A313" s="1190"/>
      <c r="B313" s="1137"/>
      <c r="D313" s="1139"/>
      <c r="E313" s="1139"/>
      <c r="G313" s="1139"/>
      <c r="H313" s="1139"/>
      <c r="J313" s="1139"/>
      <c r="K313" s="1139"/>
    </row>
    <row r="314" spans="1:11" s="1138" customFormat="1">
      <c r="A314" s="1190"/>
      <c r="B314" s="1137"/>
      <c r="D314" s="1139"/>
      <c r="E314" s="1139"/>
      <c r="G314" s="1139"/>
      <c r="H314" s="1139"/>
      <c r="J314" s="1139"/>
      <c r="K314" s="1139"/>
    </row>
    <row r="315" spans="1:11" s="1138" customFormat="1">
      <c r="A315" s="1190"/>
      <c r="B315" s="1137"/>
      <c r="D315" s="1139"/>
      <c r="E315" s="1139"/>
      <c r="G315" s="1139"/>
      <c r="H315" s="1139"/>
      <c r="J315" s="1139"/>
      <c r="K315" s="1139"/>
    </row>
    <row r="316" spans="1:11" s="1138" customFormat="1">
      <c r="A316" s="1190"/>
      <c r="B316" s="1137"/>
      <c r="D316" s="1139"/>
      <c r="E316" s="1139"/>
      <c r="G316" s="1139"/>
      <c r="H316" s="1139"/>
      <c r="J316" s="1139"/>
      <c r="K316" s="1139"/>
    </row>
    <row r="317" spans="1:11" s="1138" customFormat="1">
      <c r="A317" s="1190"/>
      <c r="B317" s="1137"/>
      <c r="D317" s="1139"/>
      <c r="E317" s="1139"/>
      <c r="G317" s="1139"/>
      <c r="H317" s="1139"/>
      <c r="J317" s="1139"/>
      <c r="K317" s="1139"/>
    </row>
    <row r="318" spans="1:11" s="1138" customFormat="1">
      <c r="A318" s="1190"/>
      <c r="B318" s="1137"/>
      <c r="D318" s="1139"/>
      <c r="E318" s="1139"/>
      <c r="G318" s="1139"/>
      <c r="H318" s="1139"/>
      <c r="J318" s="1139"/>
      <c r="K318" s="1139"/>
    </row>
    <row r="319" spans="1:11" s="1138" customFormat="1">
      <c r="A319" s="1190"/>
      <c r="B319" s="1137"/>
      <c r="D319" s="1139"/>
      <c r="E319" s="1139"/>
      <c r="G319" s="1139"/>
      <c r="H319" s="1139"/>
      <c r="J319" s="1139"/>
      <c r="K319" s="1139"/>
    </row>
    <row r="320" spans="1:11" s="1138" customFormat="1">
      <c r="A320" s="1190"/>
      <c r="B320" s="1137"/>
      <c r="D320" s="1139"/>
      <c r="E320" s="1139"/>
      <c r="G320" s="1139"/>
      <c r="H320" s="1139"/>
      <c r="J320" s="1139"/>
      <c r="K320" s="1139"/>
    </row>
    <row r="321" spans="1:11" s="1138" customFormat="1">
      <c r="A321" s="1190"/>
      <c r="B321" s="1137"/>
      <c r="D321" s="1139"/>
      <c r="E321" s="1139"/>
      <c r="G321" s="1139"/>
      <c r="H321" s="1139"/>
      <c r="J321" s="1139"/>
      <c r="K321" s="1139"/>
    </row>
    <row r="322" spans="1:11" s="1138" customFormat="1">
      <c r="A322" s="1190"/>
      <c r="B322" s="1137"/>
      <c r="D322" s="1139"/>
      <c r="E322" s="1139"/>
      <c r="G322" s="1139"/>
      <c r="H322" s="1139"/>
      <c r="J322" s="1139"/>
      <c r="K322" s="1139"/>
    </row>
    <row r="323" spans="1:11" s="1138" customFormat="1">
      <c r="A323" s="1190"/>
      <c r="B323" s="1137"/>
      <c r="D323" s="1139"/>
      <c r="E323" s="1139"/>
      <c r="G323" s="1139"/>
      <c r="H323" s="1139"/>
      <c r="J323" s="1139"/>
      <c r="K323" s="1139"/>
    </row>
    <row r="324" spans="1:11" s="1138" customFormat="1">
      <c r="A324" s="1190"/>
      <c r="B324" s="1137"/>
      <c r="D324" s="1139"/>
      <c r="E324" s="1139"/>
      <c r="G324" s="1139"/>
      <c r="H324" s="1139"/>
      <c r="J324" s="1139"/>
      <c r="K324" s="1139"/>
    </row>
    <row r="325" spans="1:11" s="1138" customFormat="1">
      <c r="A325" s="1190"/>
      <c r="B325" s="1137"/>
      <c r="D325" s="1139"/>
      <c r="E325" s="1139"/>
      <c r="G325" s="1139"/>
      <c r="H325" s="1139"/>
      <c r="J325" s="1139"/>
      <c r="K325" s="1139"/>
    </row>
    <row r="326" spans="1:11" s="1138" customFormat="1">
      <c r="A326" s="1190"/>
      <c r="B326" s="1137"/>
      <c r="D326" s="1139"/>
      <c r="E326" s="1139"/>
      <c r="G326" s="1139"/>
      <c r="H326" s="1139"/>
      <c r="J326" s="1139"/>
      <c r="K326" s="1139"/>
    </row>
    <row r="327" spans="1:11" s="1138" customFormat="1">
      <c r="A327" s="1190"/>
      <c r="B327" s="1137"/>
      <c r="D327" s="1139"/>
      <c r="E327" s="1139"/>
      <c r="G327" s="1139"/>
      <c r="H327" s="1139"/>
      <c r="J327" s="1139"/>
      <c r="K327" s="1139"/>
    </row>
    <row r="328" spans="1:11" s="1138" customFormat="1">
      <c r="A328" s="1190"/>
      <c r="B328" s="1137"/>
      <c r="D328" s="1139"/>
      <c r="E328" s="1139"/>
      <c r="G328" s="1139"/>
      <c r="H328" s="1139"/>
      <c r="J328" s="1139"/>
      <c r="K328" s="1139"/>
    </row>
    <row r="329" spans="1:11" s="1138" customFormat="1">
      <c r="A329" s="1190"/>
      <c r="B329" s="1137"/>
      <c r="D329" s="1139"/>
      <c r="E329" s="1139"/>
      <c r="G329" s="1139"/>
      <c r="H329" s="1139"/>
      <c r="J329" s="1139"/>
      <c r="K329" s="1139"/>
    </row>
    <row r="330" spans="1:11" s="1138" customFormat="1">
      <c r="A330" s="1190"/>
      <c r="B330" s="1137"/>
      <c r="D330" s="1139"/>
      <c r="E330" s="1139"/>
      <c r="G330" s="1139"/>
      <c r="H330" s="1139"/>
      <c r="J330" s="1139"/>
      <c r="K330" s="1139"/>
    </row>
    <row r="331" spans="1:11" s="1138" customFormat="1">
      <c r="A331" s="1190"/>
      <c r="B331" s="1137"/>
      <c r="D331" s="1139"/>
      <c r="E331" s="1139"/>
      <c r="G331" s="1139"/>
      <c r="H331" s="1139"/>
      <c r="J331" s="1139"/>
      <c r="K331" s="1139"/>
    </row>
    <row r="332" spans="1:11" s="1138" customFormat="1">
      <c r="A332" s="1190"/>
      <c r="B332" s="1137"/>
      <c r="D332" s="1139"/>
      <c r="E332" s="1139"/>
      <c r="G332" s="1139"/>
      <c r="H332" s="1139"/>
      <c r="J332" s="1139"/>
      <c r="K332" s="1139"/>
    </row>
    <row r="333" spans="1:11" s="1138" customFormat="1">
      <c r="A333" s="1190"/>
      <c r="B333" s="1137"/>
      <c r="D333" s="1139"/>
      <c r="E333" s="1139"/>
      <c r="G333" s="1139"/>
      <c r="H333" s="1139"/>
      <c r="J333" s="1139"/>
      <c r="K333" s="1139"/>
    </row>
    <row r="334" spans="1:11" s="1138" customFormat="1">
      <c r="A334" s="1190"/>
      <c r="B334" s="1137"/>
      <c r="D334" s="1139"/>
      <c r="E334" s="1139"/>
      <c r="G334" s="1139"/>
      <c r="H334" s="1139"/>
      <c r="J334" s="1139"/>
      <c r="K334" s="1139"/>
    </row>
    <row r="335" spans="1:11" s="1138" customFormat="1">
      <c r="A335" s="1190"/>
      <c r="B335" s="1137"/>
      <c r="D335" s="1139"/>
      <c r="E335" s="1139"/>
      <c r="G335" s="1139"/>
      <c r="H335" s="1139"/>
      <c r="J335" s="1139"/>
      <c r="K335" s="1139"/>
    </row>
    <row r="336" spans="1:11" s="1138" customFormat="1">
      <c r="A336" s="1190"/>
      <c r="B336" s="1137"/>
      <c r="D336" s="1139"/>
      <c r="E336" s="1139"/>
      <c r="G336" s="1139"/>
      <c r="H336" s="1139"/>
      <c r="J336" s="1139"/>
      <c r="K336" s="1139"/>
    </row>
    <row r="337" spans="1:11" s="1138" customFormat="1">
      <c r="A337" s="1190"/>
      <c r="B337" s="1137"/>
      <c r="D337" s="1139"/>
      <c r="E337" s="1139"/>
      <c r="G337" s="1139"/>
      <c r="H337" s="1139"/>
      <c r="J337" s="1139"/>
      <c r="K337" s="1139"/>
    </row>
    <row r="338" spans="1:11" s="1138" customFormat="1">
      <c r="A338" s="1190"/>
      <c r="B338" s="1137"/>
      <c r="D338" s="1139"/>
      <c r="E338" s="1139"/>
      <c r="G338" s="1139"/>
      <c r="H338" s="1139"/>
      <c r="J338" s="1139"/>
      <c r="K338" s="1139"/>
    </row>
    <row r="339" spans="1:11" s="1138" customFormat="1">
      <c r="A339" s="1190"/>
      <c r="B339" s="1137"/>
      <c r="D339" s="1139"/>
      <c r="E339" s="1139"/>
      <c r="G339" s="1139"/>
      <c r="H339" s="1139"/>
      <c r="J339" s="1139"/>
      <c r="K339" s="1139"/>
    </row>
    <row r="340" spans="1:11" s="1138" customFormat="1">
      <c r="A340" s="1190"/>
      <c r="B340" s="1137"/>
      <c r="D340" s="1139"/>
      <c r="E340" s="1139"/>
      <c r="G340" s="1139"/>
      <c r="H340" s="1139"/>
      <c r="J340" s="1139"/>
      <c r="K340" s="1139"/>
    </row>
    <row r="341" spans="1:11" s="1138" customFormat="1">
      <c r="A341" s="1190"/>
      <c r="B341" s="1137"/>
      <c r="D341" s="1139"/>
      <c r="E341" s="1139"/>
      <c r="G341" s="1139"/>
      <c r="H341" s="1139"/>
      <c r="J341" s="1139"/>
      <c r="K341" s="1139"/>
    </row>
    <row r="342" spans="1:11" s="1138" customFormat="1">
      <c r="A342" s="1190"/>
      <c r="B342" s="1137"/>
      <c r="D342" s="1139"/>
      <c r="E342" s="1139"/>
      <c r="G342" s="1139"/>
      <c r="H342" s="1139"/>
      <c r="J342" s="1139"/>
      <c r="K342" s="1139"/>
    </row>
    <row r="343" spans="1:11" s="1138" customFormat="1">
      <c r="A343" s="1190"/>
      <c r="B343" s="1137"/>
      <c r="D343" s="1139"/>
      <c r="E343" s="1139"/>
      <c r="G343" s="1139"/>
      <c r="H343" s="1139"/>
      <c r="J343" s="1139"/>
      <c r="K343" s="1139"/>
    </row>
    <row r="344" spans="1:11" s="1138" customFormat="1">
      <c r="A344" s="1190"/>
      <c r="B344" s="1137"/>
      <c r="D344" s="1139"/>
      <c r="E344" s="1139"/>
      <c r="G344" s="1139"/>
      <c r="H344" s="1139"/>
      <c r="J344" s="1139"/>
      <c r="K344" s="1139"/>
    </row>
    <row r="345" spans="1:11" s="1138" customFormat="1">
      <c r="A345" s="1190"/>
      <c r="B345" s="1137"/>
      <c r="D345" s="1139"/>
      <c r="E345" s="1139"/>
      <c r="G345" s="1139"/>
      <c r="H345" s="1139"/>
      <c r="J345" s="1139"/>
      <c r="K345" s="1139"/>
    </row>
    <row r="346" spans="1:11" s="1138" customFormat="1">
      <c r="A346" s="1190"/>
      <c r="B346" s="1137"/>
      <c r="D346" s="1139"/>
      <c r="E346" s="1139"/>
      <c r="G346" s="1139"/>
      <c r="H346" s="1139"/>
      <c r="J346" s="1139"/>
      <c r="K346" s="1139"/>
    </row>
    <row r="347" spans="1:11" s="1138" customFormat="1">
      <c r="A347" s="1190"/>
      <c r="B347" s="1137"/>
      <c r="D347" s="1139"/>
      <c r="E347" s="1139"/>
      <c r="G347" s="1139"/>
      <c r="H347" s="1139"/>
      <c r="J347" s="1139"/>
      <c r="K347" s="1139"/>
    </row>
    <row r="348" spans="1:11" s="1138" customFormat="1">
      <c r="A348" s="1190"/>
      <c r="B348" s="1137"/>
      <c r="D348" s="1139"/>
      <c r="E348" s="1139"/>
      <c r="G348" s="1139"/>
      <c r="H348" s="1139"/>
      <c r="J348" s="1139"/>
      <c r="K348" s="1139"/>
    </row>
    <row r="349" spans="1:11" s="1138" customFormat="1">
      <c r="A349" s="1190"/>
      <c r="B349" s="1137"/>
      <c r="D349" s="1139"/>
      <c r="E349" s="1139"/>
      <c r="G349" s="1139"/>
      <c r="H349" s="1139"/>
      <c r="J349" s="1139"/>
      <c r="K349" s="1139"/>
    </row>
    <row r="350" spans="1:11" s="1138" customFormat="1">
      <c r="A350" s="1190"/>
      <c r="B350" s="1137"/>
      <c r="D350" s="1139"/>
      <c r="E350" s="1139"/>
      <c r="G350" s="1139"/>
      <c r="H350" s="1139"/>
      <c r="J350" s="1139"/>
      <c r="K350" s="1139"/>
    </row>
    <row r="351" spans="1:11" s="1138" customFormat="1">
      <c r="A351" s="1190"/>
      <c r="B351" s="1137"/>
      <c r="D351" s="1139"/>
      <c r="E351" s="1139"/>
      <c r="G351" s="1139"/>
      <c r="H351" s="1139"/>
      <c r="J351" s="1139"/>
      <c r="K351" s="1139"/>
    </row>
    <row r="352" spans="1:11" s="1138" customFormat="1">
      <c r="A352" s="1190"/>
      <c r="B352" s="1137"/>
      <c r="D352" s="1139"/>
      <c r="E352" s="1139"/>
      <c r="G352" s="1139"/>
      <c r="H352" s="1139"/>
      <c r="J352" s="1139"/>
      <c r="K352" s="1139"/>
    </row>
    <row r="353" spans="1:11" s="1138" customFormat="1">
      <c r="A353" s="1190"/>
      <c r="B353" s="1137"/>
      <c r="D353" s="1139"/>
      <c r="E353" s="1139"/>
      <c r="G353" s="1139"/>
      <c r="H353" s="1139"/>
      <c r="J353" s="1139"/>
      <c r="K353" s="1139"/>
    </row>
    <row r="354" spans="1:11" s="1138" customFormat="1">
      <c r="A354" s="1190"/>
      <c r="B354" s="1137"/>
      <c r="D354" s="1139"/>
      <c r="E354" s="1139"/>
      <c r="G354" s="1139"/>
      <c r="H354" s="1139"/>
      <c r="J354" s="1139"/>
      <c r="K354" s="1139"/>
    </row>
    <row r="355" spans="1:11" s="1138" customFormat="1">
      <c r="A355" s="1190"/>
      <c r="B355" s="1137"/>
      <c r="D355" s="1139"/>
      <c r="E355" s="1139"/>
      <c r="G355" s="1139"/>
      <c r="H355" s="1139"/>
      <c r="J355" s="1139"/>
      <c r="K355" s="1139"/>
    </row>
    <row r="356" spans="1:11" s="1138" customFormat="1">
      <c r="A356" s="1190"/>
      <c r="B356" s="1137"/>
      <c r="D356" s="1139"/>
      <c r="E356" s="1139"/>
      <c r="G356" s="1139"/>
      <c r="H356" s="1139"/>
      <c r="J356" s="1139"/>
      <c r="K356" s="1139"/>
    </row>
    <row r="357" spans="1:11" s="1138" customFormat="1">
      <c r="A357" s="1190"/>
      <c r="B357" s="1137"/>
      <c r="D357" s="1139"/>
      <c r="E357" s="1139"/>
      <c r="G357" s="1139"/>
      <c r="H357" s="1139"/>
      <c r="J357" s="1139"/>
      <c r="K357" s="1139"/>
    </row>
    <row r="358" spans="1:11" s="1138" customFormat="1">
      <c r="A358" s="1190"/>
      <c r="B358" s="1137"/>
      <c r="D358" s="1139"/>
      <c r="E358" s="1139"/>
      <c r="G358" s="1139"/>
      <c r="H358" s="1139"/>
      <c r="J358" s="1139"/>
      <c r="K358" s="1139"/>
    </row>
    <row r="359" spans="1:11" s="1138" customFormat="1">
      <c r="A359" s="1190"/>
      <c r="B359" s="1137"/>
      <c r="D359" s="1139"/>
      <c r="E359" s="1139"/>
      <c r="G359" s="1139"/>
      <c r="H359" s="1139"/>
      <c r="J359" s="1139"/>
      <c r="K359" s="1139"/>
    </row>
    <row r="360" spans="1:11" s="1138" customFormat="1">
      <c r="A360" s="1190"/>
      <c r="B360" s="1137"/>
      <c r="D360" s="1139"/>
      <c r="E360" s="1139"/>
      <c r="G360" s="1139"/>
      <c r="H360" s="1139"/>
      <c r="J360" s="1139"/>
      <c r="K360" s="1139"/>
    </row>
    <row r="361" spans="1:11" s="1138" customFormat="1">
      <c r="A361" s="1190"/>
      <c r="B361" s="1137"/>
      <c r="D361" s="1139"/>
      <c r="E361" s="1139"/>
      <c r="G361" s="1139"/>
      <c r="H361" s="1139"/>
      <c r="J361" s="1139"/>
      <c r="K361" s="1139"/>
    </row>
    <row r="362" spans="1:11" s="1138" customFormat="1">
      <c r="A362" s="1190"/>
      <c r="B362" s="1137"/>
      <c r="D362" s="1139"/>
      <c r="E362" s="1139"/>
      <c r="G362" s="1139"/>
      <c r="H362" s="1139"/>
      <c r="J362" s="1139"/>
      <c r="K362" s="1139"/>
    </row>
    <row r="363" spans="1:11" s="1138" customFormat="1">
      <c r="A363" s="1190"/>
      <c r="B363" s="1137"/>
      <c r="D363" s="1139"/>
      <c r="E363" s="1139"/>
      <c r="G363" s="1139"/>
      <c r="H363" s="1139"/>
      <c r="J363" s="1139"/>
      <c r="K363" s="1139"/>
    </row>
    <row r="364" spans="1:11" s="1138" customFormat="1">
      <c r="A364" s="1190"/>
      <c r="B364" s="1137"/>
      <c r="D364" s="1139"/>
      <c r="E364" s="1139"/>
      <c r="G364" s="1139"/>
      <c r="H364" s="1139"/>
      <c r="J364" s="1139"/>
      <c r="K364" s="1139"/>
    </row>
    <row r="365" spans="1:11" s="1138" customFormat="1">
      <c r="A365" s="1190"/>
      <c r="B365" s="1137"/>
      <c r="D365" s="1139"/>
      <c r="E365" s="1139"/>
      <c r="G365" s="1139"/>
      <c r="H365" s="1139"/>
      <c r="J365" s="1139"/>
      <c r="K365" s="1139"/>
    </row>
    <row r="366" spans="1:11" s="1138" customFormat="1">
      <c r="A366" s="1190"/>
      <c r="B366" s="1137"/>
      <c r="D366" s="1139"/>
      <c r="E366" s="1139"/>
      <c r="G366" s="1139"/>
      <c r="H366" s="1139"/>
      <c r="J366" s="1139"/>
      <c r="K366" s="1139"/>
    </row>
    <row r="367" spans="1:11" s="1138" customFormat="1">
      <c r="A367" s="1190"/>
      <c r="B367" s="1137"/>
      <c r="D367" s="1139"/>
      <c r="E367" s="1139"/>
      <c r="G367" s="1139"/>
      <c r="H367" s="1139"/>
      <c r="J367" s="1139"/>
      <c r="K367" s="1139"/>
    </row>
    <row r="368" spans="1:11" s="1138" customFormat="1">
      <c r="A368" s="1190"/>
      <c r="B368" s="1137"/>
      <c r="D368" s="1139"/>
      <c r="E368" s="1139"/>
      <c r="G368" s="1139"/>
      <c r="H368" s="1139"/>
      <c r="J368" s="1139"/>
      <c r="K368" s="1139"/>
    </row>
    <row r="369" spans="1:11" s="1138" customFormat="1">
      <c r="A369" s="1190"/>
      <c r="B369" s="1137"/>
      <c r="D369" s="1139"/>
      <c r="E369" s="1139"/>
      <c r="G369" s="1139"/>
      <c r="H369" s="1139"/>
      <c r="J369" s="1139"/>
      <c r="K369" s="1139"/>
    </row>
    <row r="370" spans="1:11" s="1138" customFormat="1">
      <c r="A370" s="1190"/>
      <c r="B370" s="1137"/>
      <c r="D370" s="1139"/>
      <c r="E370" s="1139"/>
      <c r="G370" s="1139"/>
      <c r="H370" s="1139"/>
      <c r="J370" s="1139"/>
      <c r="K370" s="1139"/>
    </row>
    <row r="371" spans="1:11" s="1138" customFormat="1">
      <c r="A371" s="1190"/>
      <c r="B371" s="1137"/>
      <c r="D371" s="1139"/>
      <c r="E371" s="1139"/>
      <c r="G371" s="1139"/>
      <c r="H371" s="1139"/>
      <c r="J371" s="1139"/>
      <c r="K371" s="1139"/>
    </row>
    <row r="372" spans="1:11" s="1138" customFormat="1">
      <c r="A372" s="1190"/>
      <c r="B372" s="1137"/>
      <c r="D372" s="1139"/>
      <c r="E372" s="1139"/>
      <c r="G372" s="1139"/>
      <c r="H372" s="1139"/>
      <c r="J372" s="1139"/>
      <c r="K372" s="1139"/>
    </row>
    <row r="373" spans="1:11" s="1138" customFormat="1">
      <c r="A373" s="1190"/>
      <c r="B373" s="1137"/>
      <c r="D373" s="1139"/>
      <c r="E373" s="1139"/>
      <c r="G373" s="1139"/>
      <c r="H373" s="1139"/>
      <c r="J373" s="1139"/>
      <c r="K373" s="1139"/>
    </row>
    <row r="374" spans="1:11" s="1138" customFormat="1">
      <c r="A374" s="1190"/>
      <c r="B374" s="1137"/>
      <c r="D374" s="1139"/>
      <c r="E374" s="1139"/>
      <c r="G374" s="1139"/>
      <c r="H374" s="1139"/>
      <c r="J374" s="1139"/>
      <c r="K374" s="1139"/>
    </row>
    <row r="375" spans="1:11" s="1138" customFormat="1">
      <c r="A375" s="1190"/>
      <c r="B375" s="1137"/>
      <c r="D375" s="1139"/>
      <c r="E375" s="1139"/>
      <c r="G375" s="1139"/>
      <c r="H375" s="1139"/>
      <c r="J375" s="1139"/>
      <c r="K375" s="1139"/>
    </row>
    <row r="376" spans="1:11" s="1138" customFormat="1">
      <c r="A376" s="1190"/>
      <c r="B376" s="1137"/>
      <c r="D376" s="1139"/>
      <c r="E376" s="1139"/>
      <c r="G376" s="1139"/>
      <c r="H376" s="1139"/>
      <c r="J376" s="1139"/>
      <c r="K376" s="1139"/>
    </row>
    <row r="377" spans="1:11" s="1138" customFormat="1">
      <c r="A377" s="1190"/>
      <c r="B377" s="1137"/>
      <c r="D377" s="1139"/>
      <c r="E377" s="1139"/>
      <c r="G377" s="1139"/>
      <c r="H377" s="1139"/>
      <c r="J377" s="1139"/>
      <c r="K377" s="1139"/>
    </row>
    <row r="378" spans="1:11" s="1138" customFormat="1">
      <c r="A378" s="1190"/>
      <c r="B378" s="1137"/>
      <c r="D378" s="1139"/>
      <c r="E378" s="1139"/>
      <c r="G378" s="1139"/>
      <c r="H378" s="1139"/>
      <c r="J378" s="1139"/>
      <c r="K378" s="1139"/>
    </row>
    <row r="379" spans="1:11" s="1138" customFormat="1">
      <c r="A379" s="1190"/>
      <c r="B379" s="1137"/>
      <c r="D379" s="1139"/>
      <c r="E379" s="1139"/>
      <c r="G379" s="1139"/>
      <c r="H379" s="1139"/>
      <c r="J379" s="1139"/>
      <c r="K379" s="1139"/>
    </row>
    <row r="380" spans="1:11" s="1138" customFormat="1">
      <c r="A380" s="1190"/>
      <c r="B380" s="1137"/>
      <c r="D380" s="1139"/>
      <c r="E380" s="1139"/>
      <c r="G380" s="1139"/>
      <c r="H380" s="1139"/>
      <c r="J380" s="1139"/>
      <c r="K380" s="1139"/>
    </row>
    <row r="381" spans="1:11" s="1138" customFormat="1">
      <c r="A381" s="1190"/>
      <c r="B381" s="1137"/>
      <c r="D381" s="1139"/>
      <c r="E381" s="1139"/>
      <c r="G381" s="1139"/>
      <c r="H381" s="1139"/>
      <c r="J381" s="1139"/>
      <c r="K381" s="1139"/>
    </row>
    <row r="382" spans="1:11" s="1138" customFormat="1">
      <c r="A382" s="1190"/>
      <c r="B382" s="1137"/>
      <c r="D382" s="1139"/>
      <c r="E382" s="1139"/>
      <c r="G382" s="1139"/>
      <c r="H382" s="1139"/>
      <c r="J382" s="1139"/>
      <c r="K382" s="1139"/>
    </row>
    <row r="383" spans="1:11" s="1138" customFormat="1">
      <c r="A383" s="1190"/>
      <c r="B383" s="1137"/>
      <c r="D383" s="1139"/>
      <c r="E383" s="1139"/>
      <c r="G383" s="1139"/>
      <c r="H383" s="1139"/>
      <c r="J383" s="1139"/>
      <c r="K383" s="1139"/>
    </row>
    <row r="384" spans="1:11" s="1138" customFormat="1">
      <c r="A384" s="1190"/>
      <c r="B384" s="1137"/>
      <c r="D384" s="1139"/>
      <c r="E384" s="1139"/>
      <c r="G384" s="1139"/>
      <c r="H384" s="1139"/>
      <c r="J384" s="1139"/>
      <c r="K384" s="1139"/>
    </row>
    <row r="385" spans="1:11" s="1138" customFormat="1">
      <c r="A385" s="1190"/>
      <c r="B385" s="1137"/>
      <c r="D385" s="1139"/>
      <c r="E385" s="1139"/>
      <c r="G385" s="1139"/>
      <c r="H385" s="1139"/>
      <c r="J385" s="1139"/>
      <c r="K385" s="1139"/>
    </row>
    <row r="386" spans="1:11" s="1138" customFormat="1">
      <c r="A386" s="1190"/>
      <c r="B386" s="1137"/>
      <c r="D386" s="1139"/>
      <c r="E386" s="1139"/>
      <c r="G386" s="1139"/>
      <c r="H386" s="1139"/>
      <c r="J386" s="1139"/>
      <c r="K386" s="1139"/>
    </row>
    <row r="387" spans="1:11" s="1138" customFormat="1">
      <c r="A387" s="1190"/>
      <c r="B387" s="1137"/>
      <c r="D387" s="1139"/>
      <c r="E387" s="1139"/>
      <c r="G387" s="1139"/>
      <c r="H387" s="1139"/>
      <c r="J387" s="1139"/>
      <c r="K387" s="1139"/>
    </row>
    <row r="388" spans="1:11" s="1138" customFormat="1">
      <c r="A388" s="1190"/>
      <c r="B388" s="1137"/>
      <c r="D388" s="1139"/>
      <c r="E388" s="1139"/>
      <c r="G388" s="1139"/>
      <c r="H388" s="1139"/>
      <c r="J388" s="1139"/>
      <c r="K388" s="1139"/>
    </row>
    <row r="389" spans="1:11" s="1138" customFormat="1">
      <c r="A389" s="1190"/>
      <c r="B389" s="1137"/>
      <c r="D389" s="1139"/>
      <c r="E389" s="1139"/>
      <c r="G389" s="1139"/>
      <c r="H389" s="1139"/>
      <c r="J389" s="1139"/>
      <c r="K389" s="1139"/>
    </row>
    <row r="390" spans="1:11" s="1138" customFormat="1">
      <c r="A390" s="1190"/>
      <c r="B390" s="1137"/>
      <c r="D390" s="1139"/>
      <c r="E390" s="1139"/>
      <c r="G390" s="1139"/>
      <c r="H390" s="1139"/>
      <c r="J390" s="1139"/>
      <c r="K390" s="1139"/>
    </row>
    <row r="391" spans="1:11" s="1138" customFormat="1">
      <c r="A391" s="1190"/>
      <c r="B391" s="1137"/>
      <c r="D391" s="1139"/>
      <c r="E391" s="1139"/>
      <c r="G391" s="1139"/>
      <c r="H391" s="1139"/>
      <c r="J391" s="1139"/>
      <c r="K391" s="1139"/>
    </row>
    <row r="392" spans="1:11" s="1138" customFormat="1">
      <c r="A392" s="1190"/>
      <c r="B392" s="1137"/>
      <c r="D392" s="1139"/>
      <c r="E392" s="1139"/>
      <c r="G392" s="1139"/>
      <c r="H392" s="1139"/>
      <c r="J392" s="1139"/>
      <c r="K392" s="1139"/>
    </row>
    <row r="393" spans="1:11" s="1138" customFormat="1">
      <c r="A393" s="1190"/>
      <c r="B393" s="1137"/>
      <c r="D393" s="1139"/>
      <c r="E393" s="1139"/>
      <c r="G393" s="1139"/>
      <c r="H393" s="1139"/>
      <c r="J393" s="1139"/>
      <c r="K393" s="1139"/>
    </row>
    <row r="394" spans="1:11" s="1138" customFormat="1">
      <c r="A394" s="1190"/>
      <c r="B394" s="1137"/>
      <c r="D394" s="1139"/>
      <c r="E394" s="1139"/>
      <c r="G394" s="1139"/>
      <c r="H394" s="1139"/>
      <c r="J394" s="1139"/>
      <c r="K394" s="1139"/>
    </row>
    <row r="395" spans="1:11" s="1138" customFormat="1">
      <c r="A395" s="1190"/>
      <c r="B395" s="1137"/>
      <c r="D395" s="1139"/>
      <c r="E395" s="1139"/>
      <c r="G395" s="1139"/>
      <c r="H395" s="1139"/>
      <c r="J395" s="1139"/>
      <c r="K395" s="1139"/>
    </row>
    <row r="396" spans="1:11" s="1138" customFormat="1">
      <c r="A396" s="1190"/>
      <c r="B396" s="1137"/>
      <c r="D396" s="1139"/>
      <c r="E396" s="1139"/>
      <c r="G396" s="1139"/>
      <c r="H396" s="1139"/>
      <c r="J396" s="1139"/>
      <c r="K396" s="1139"/>
    </row>
    <row r="397" spans="1:11" s="1138" customFormat="1">
      <c r="A397" s="1190"/>
      <c r="B397" s="1137"/>
      <c r="D397" s="1139"/>
      <c r="E397" s="1139"/>
      <c r="G397" s="1139"/>
      <c r="H397" s="1139"/>
      <c r="J397" s="1139"/>
      <c r="K397" s="1139"/>
    </row>
    <row r="398" spans="1:11" s="1138" customFormat="1">
      <c r="A398" s="1190"/>
      <c r="B398" s="1137"/>
      <c r="D398" s="1139"/>
      <c r="E398" s="1139"/>
      <c r="G398" s="1139"/>
      <c r="H398" s="1139"/>
      <c r="J398" s="1139"/>
      <c r="K398" s="1139"/>
    </row>
    <row r="399" spans="1:11" s="1138" customFormat="1">
      <c r="A399" s="1190"/>
      <c r="B399" s="1137"/>
      <c r="D399" s="1139"/>
      <c r="E399" s="1139"/>
      <c r="G399" s="1139"/>
      <c r="H399" s="1139"/>
      <c r="J399" s="1139"/>
      <c r="K399" s="1139"/>
    </row>
    <row r="400" spans="1:11" s="1138" customFormat="1">
      <c r="A400" s="1190"/>
      <c r="B400" s="1137"/>
      <c r="D400" s="1139"/>
      <c r="E400" s="1139"/>
      <c r="G400" s="1139"/>
      <c r="H400" s="1139"/>
      <c r="J400" s="1139"/>
      <c r="K400" s="1139"/>
    </row>
    <row r="401" spans="1:11" s="1138" customFormat="1">
      <c r="A401" s="1190"/>
      <c r="B401" s="1137"/>
      <c r="D401" s="1139"/>
      <c r="E401" s="1139"/>
      <c r="G401" s="1139"/>
      <c r="H401" s="1139"/>
      <c r="J401" s="1139"/>
      <c r="K401" s="1139"/>
    </row>
    <row r="402" spans="1:11" s="1138" customFormat="1">
      <c r="A402" s="1190"/>
      <c r="B402" s="1137"/>
      <c r="D402" s="1139"/>
      <c r="E402" s="1139"/>
      <c r="G402" s="1139"/>
      <c r="H402" s="1139"/>
      <c r="J402" s="1139"/>
      <c r="K402" s="1139"/>
    </row>
    <row r="403" spans="1:11" s="1138" customFormat="1">
      <c r="A403" s="1190"/>
      <c r="B403" s="1137"/>
      <c r="D403" s="1139"/>
      <c r="E403" s="1139"/>
      <c r="G403" s="1139"/>
      <c r="H403" s="1139"/>
      <c r="J403" s="1139"/>
      <c r="K403" s="1139"/>
    </row>
    <row r="404" spans="1:11" s="1138" customFormat="1">
      <c r="A404" s="1190"/>
      <c r="B404" s="1137"/>
      <c r="D404" s="1139"/>
      <c r="E404" s="1139"/>
      <c r="G404" s="1139"/>
      <c r="H404" s="1139"/>
      <c r="J404" s="1139"/>
      <c r="K404" s="1139"/>
    </row>
    <row r="405" spans="1:11" s="1138" customFormat="1">
      <c r="A405" s="1190"/>
      <c r="B405" s="1137"/>
      <c r="D405" s="1139"/>
      <c r="E405" s="1139"/>
      <c r="G405" s="1139"/>
      <c r="H405" s="1139"/>
      <c r="J405" s="1139"/>
      <c r="K405" s="1139"/>
    </row>
    <row r="406" spans="1:11" s="1138" customFormat="1">
      <c r="A406" s="1190"/>
      <c r="B406" s="1137"/>
      <c r="D406" s="1139"/>
      <c r="E406" s="1139"/>
      <c r="G406" s="1139"/>
      <c r="H406" s="1139"/>
      <c r="J406" s="1139"/>
      <c r="K406" s="1139"/>
    </row>
    <row r="407" spans="1:11" s="1138" customFormat="1">
      <c r="A407" s="1190"/>
      <c r="B407" s="1137"/>
      <c r="D407" s="1139"/>
      <c r="E407" s="1139"/>
      <c r="G407" s="1139"/>
      <c r="H407" s="1139"/>
      <c r="J407" s="1139"/>
      <c r="K407" s="1139"/>
    </row>
    <row r="408" spans="1:11" s="1138" customFormat="1">
      <c r="A408" s="1190"/>
      <c r="B408" s="1137"/>
      <c r="D408" s="1139"/>
      <c r="E408" s="1139"/>
      <c r="G408" s="1139"/>
      <c r="H408" s="1139"/>
      <c r="J408" s="1139"/>
      <c r="K408" s="1139"/>
    </row>
    <row r="409" spans="1:11" s="1138" customFormat="1">
      <c r="A409" s="1190"/>
      <c r="B409" s="1137"/>
      <c r="D409" s="1139"/>
      <c r="E409" s="1139"/>
      <c r="G409" s="1139"/>
      <c r="H409" s="1139"/>
      <c r="J409" s="1139"/>
      <c r="K409" s="1139"/>
    </row>
    <row r="410" spans="1:11" s="1138" customFormat="1">
      <c r="A410" s="1190"/>
      <c r="B410" s="1137"/>
      <c r="D410" s="1139"/>
      <c r="E410" s="1139"/>
      <c r="G410" s="1139"/>
      <c r="H410" s="1139"/>
      <c r="J410" s="1139"/>
      <c r="K410" s="1139"/>
    </row>
    <row r="411" spans="1:11" s="1138" customFormat="1">
      <c r="A411" s="1190"/>
      <c r="B411" s="1137"/>
      <c r="D411" s="1139"/>
      <c r="E411" s="1139"/>
      <c r="G411" s="1139"/>
      <c r="H411" s="1139"/>
      <c r="J411" s="1139"/>
      <c r="K411" s="1139"/>
    </row>
    <row r="412" spans="1:11" s="1138" customFormat="1">
      <c r="A412" s="1190"/>
      <c r="B412" s="1137"/>
      <c r="D412" s="1139"/>
      <c r="E412" s="1139"/>
      <c r="G412" s="1139"/>
      <c r="H412" s="1139"/>
      <c r="J412" s="1139"/>
      <c r="K412" s="1139"/>
    </row>
    <row r="413" spans="1:11" s="1138" customFormat="1">
      <c r="A413" s="1190"/>
      <c r="B413" s="1137"/>
      <c r="D413" s="1139"/>
      <c r="E413" s="1139"/>
      <c r="G413" s="1139"/>
      <c r="H413" s="1139"/>
      <c r="J413" s="1139"/>
      <c r="K413" s="1139"/>
    </row>
    <row r="414" spans="1:11" s="1138" customFormat="1">
      <c r="A414" s="1190"/>
      <c r="B414" s="1137"/>
      <c r="D414" s="1139"/>
      <c r="E414" s="1139"/>
      <c r="G414" s="1139"/>
      <c r="H414" s="1139"/>
      <c r="J414" s="1139"/>
      <c r="K414" s="1139"/>
    </row>
    <row r="415" spans="1:11" s="1138" customFormat="1">
      <c r="A415" s="1190"/>
      <c r="B415" s="1137"/>
      <c r="D415" s="1139"/>
      <c r="E415" s="1139"/>
      <c r="G415" s="1139"/>
      <c r="H415" s="1139"/>
      <c r="J415" s="1139"/>
      <c r="K415" s="1139"/>
    </row>
    <row r="416" spans="1:11" s="1138" customFormat="1">
      <c r="A416" s="1190"/>
      <c r="B416" s="1137"/>
      <c r="D416" s="1139"/>
      <c r="E416" s="1139"/>
      <c r="G416" s="1139"/>
      <c r="H416" s="1139"/>
      <c r="J416" s="1139"/>
      <c r="K416" s="1139"/>
    </row>
    <row r="417" spans="1:11" s="1138" customFormat="1">
      <c r="A417" s="1190"/>
      <c r="B417" s="1137"/>
      <c r="D417" s="1139"/>
      <c r="E417" s="1139"/>
      <c r="G417" s="1139"/>
      <c r="H417" s="1139"/>
      <c r="J417" s="1139"/>
      <c r="K417" s="1139"/>
    </row>
    <row r="418" spans="1:11" s="1138" customFormat="1">
      <c r="A418" s="1190"/>
      <c r="B418" s="1137"/>
      <c r="D418" s="1139"/>
      <c r="E418" s="1139"/>
      <c r="G418" s="1139"/>
      <c r="H418" s="1139"/>
      <c r="J418" s="1139"/>
      <c r="K418" s="1139"/>
    </row>
    <row r="419" spans="1:11" s="1138" customFormat="1">
      <c r="A419" s="1190"/>
      <c r="B419" s="1137"/>
      <c r="D419" s="1139"/>
      <c r="E419" s="1139"/>
      <c r="G419" s="1139"/>
      <c r="H419" s="1139"/>
      <c r="J419" s="1139"/>
      <c r="K419" s="1139"/>
    </row>
    <row r="420" spans="1:11" s="1138" customFormat="1">
      <c r="A420" s="1190"/>
      <c r="B420" s="1137"/>
      <c r="D420" s="1139"/>
      <c r="E420" s="1139"/>
      <c r="G420" s="1139"/>
      <c r="H420" s="1139"/>
      <c r="J420" s="1139"/>
      <c r="K420" s="1139"/>
    </row>
    <row r="421" spans="1:11" s="1138" customFormat="1">
      <c r="A421" s="1190"/>
      <c r="B421" s="1137"/>
      <c r="D421" s="1139"/>
      <c r="E421" s="1139"/>
      <c r="G421" s="1139"/>
      <c r="H421" s="1139"/>
      <c r="J421" s="1139"/>
      <c r="K421" s="1139"/>
    </row>
    <row r="422" spans="1:11" s="1138" customFormat="1">
      <c r="A422" s="1190"/>
      <c r="B422" s="1137"/>
      <c r="D422" s="1139"/>
      <c r="E422" s="1139"/>
      <c r="G422" s="1139"/>
      <c r="H422" s="1139"/>
      <c r="J422" s="1139"/>
      <c r="K422" s="1139"/>
    </row>
    <row r="423" spans="1:11" s="1138" customFormat="1">
      <c r="A423" s="1190"/>
      <c r="B423" s="1137"/>
      <c r="D423" s="1139"/>
      <c r="E423" s="1139"/>
      <c r="G423" s="1139"/>
      <c r="H423" s="1139"/>
      <c r="J423" s="1139"/>
      <c r="K423" s="1139"/>
    </row>
    <row r="424" spans="1:11" s="1138" customFormat="1">
      <c r="A424" s="1190"/>
      <c r="B424" s="1137"/>
      <c r="D424" s="1139"/>
      <c r="E424" s="1139"/>
      <c r="G424" s="1139"/>
      <c r="H424" s="1139"/>
      <c r="J424" s="1139"/>
      <c r="K424" s="1139"/>
    </row>
    <row r="425" spans="1:11">
      <c r="A425" s="1190"/>
    </row>
    <row r="426" spans="1:11">
      <c r="A426" s="1190"/>
    </row>
    <row r="427" spans="1:11">
      <c r="A427" s="1190"/>
    </row>
    <row r="428" spans="1:11">
      <c r="A428" s="1190"/>
    </row>
    <row r="429" spans="1:11">
      <c r="A429" s="1190"/>
    </row>
    <row r="430" spans="1:11">
      <c r="A430" s="1190"/>
    </row>
    <row r="431" spans="1:11">
      <c r="A431" s="1190"/>
    </row>
    <row r="432" spans="1:11">
      <c r="A432" s="1190"/>
    </row>
    <row r="433" spans="1:1">
      <c r="A433" s="1190"/>
    </row>
    <row r="434" spans="1:1">
      <c r="A434" s="1190"/>
    </row>
    <row r="435" spans="1:1">
      <c r="A435" s="1190"/>
    </row>
    <row r="436" spans="1:1">
      <c r="A436" s="1190"/>
    </row>
    <row r="437" spans="1:1">
      <c r="A437" s="1190"/>
    </row>
    <row r="438" spans="1:1">
      <c r="A438" s="1190"/>
    </row>
    <row r="439" spans="1:1">
      <c r="A439" s="1190"/>
    </row>
    <row r="440" spans="1:1">
      <c r="A440" s="1190"/>
    </row>
    <row r="441" spans="1:1">
      <c r="A441" s="1190"/>
    </row>
    <row r="442" spans="1:1">
      <c r="A442" s="1190"/>
    </row>
    <row r="443" spans="1:1">
      <c r="A443" s="1190"/>
    </row>
    <row r="444" spans="1:1">
      <c r="A444" s="1190"/>
    </row>
    <row r="445" spans="1:1">
      <c r="A445" s="1190"/>
    </row>
    <row r="446" spans="1:1">
      <c r="A446" s="1190"/>
    </row>
    <row r="447" spans="1:1">
      <c r="A447" s="1190"/>
    </row>
    <row r="448" spans="1:1">
      <c r="A448" s="1190"/>
    </row>
    <row r="449" spans="1:1">
      <c r="A449" s="1190"/>
    </row>
    <row r="450" spans="1:1">
      <c r="A450" s="1190"/>
    </row>
    <row r="451" spans="1:1">
      <c r="A451" s="1190"/>
    </row>
    <row r="452" spans="1:1">
      <c r="A452" s="1190"/>
    </row>
    <row r="453" spans="1:1">
      <c r="A453" s="1190"/>
    </row>
    <row r="454" spans="1:1">
      <c r="A454" s="1190"/>
    </row>
    <row r="455" spans="1:1">
      <c r="A455" s="1190"/>
    </row>
    <row r="456" spans="1:1">
      <c r="A456" s="1190"/>
    </row>
    <row r="457" spans="1:1">
      <c r="A457" s="1190"/>
    </row>
    <row r="458" spans="1:1">
      <c r="A458" s="1190"/>
    </row>
    <row r="459" spans="1:1">
      <c r="A459" s="1190"/>
    </row>
    <row r="460" spans="1:1">
      <c r="A460" s="1190"/>
    </row>
    <row r="461" spans="1:1">
      <c r="A461" s="1190"/>
    </row>
    <row r="462" spans="1:1">
      <c r="A462" s="1190"/>
    </row>
    <row r="463" spans="1:1">
      <c r="A463" s="1190"/>
    </row>
    <row r="464" spans="1:1">
      <c r="A464" s="1190"/>
    </row>
    <row r="465" spans="1:1">
      <c r="A465" s="1190"/>
    </row>
    <row r="466" spans="1:1">
      <c r="A466" s="1190"/>
    </row>
    <row r="467" spans="1:1">
      <c r="A467" s="1190"/>
    </row>
    <row r="468" spans="1:1">
      <c r="A468" s="1190"/>
    </row>
    <row r="469" spans="1:1">
      <c r="A469" s="1190"/>
    </row>
    <row r="470" spans="1:1">
      <c r="A470" s="1190"/>
    </row>
    <row r="471" spans="1:1">
      <c r="A471" s="1190"/>
    </row>
    <row r="472" spans="1:1">
      <c r="A472" s="1190"/>
    </row>
    <row r="473" spans="1:1">
      <c r="A473" s="1190"/>
    </row>
    <row r="474" spans="1:1">
      <c r="A474" s="1190"/>
    </row>
    <row r="475" spans="1:1">
      <c r="A475" s="1190"/>
    </row>
    <row r="476" spans="1:1">
      <c r="A476" s="1190"/>
    </row>
    <row r="477" spans="1:1">
      <c r="A477" s="1190"/>
    </row>
    <row r="478" spans="1:1">
      <c r="A478" s="1190"/>
    </row>
    <row r="479" spans="1:1">
      <c r="A479" s="1190"/>
    </row>
    <row r="480" spans="1:1">
      <c r="A480" s="1190"/>
    </row>
    <row r="481" spans="1:1">
      <c r="A481" s="1190"/>
    </row>
    <row r="482" spans="1:1">
      <c r="A482" s="1190"/>
    </row>
    <row r="483" spans="1:1">
      <c r="A483" s="1190"/>
    </row>
    <row r="484" spans="1:1">
      <c r="A484" s="1190"/>
    </row>
    <row r="485" spans="1:1">
      <c r="A485" s="1190"/>
    </row>
    <row r="486" spans="1:1">
      <c r="A486" s="1190"/>
    </row>
    <row r="487" spans="1:1">
      <c r="A487" s="1190"/>
    </row>
    <row r="488" spans="1:1">
      <c r="A488" s="1190"/>
    </row>
    <row r="489" spans="1:1">
      <c r="A489" s="1190"/>
    </row>
    <row r="490" spans="1:1">
      <c r="A490" s="1190"/>
    </row>
    <row r="491" spans="1:1">
      <c r="A491" s="1190"/>
    </row>
    <row r="492" spans="1:1">
      <c r="A492" s="119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Y162"/>
  <sheetViews>
    <sheetView topLeftCell="A7" workbookViewId="0">
      <selection activeCell="A50" sqref="A50"/>
    </sheetView>
  </sheetViews>
  <sheetFormatPr defaultRowHeight="12.75"/>
  <cols>
    <col min="1" max="1" width="9.7109375" style="1170" customWidth="1"/>
    <col min="2" max="2" width="16.425781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" customWidth="1"/>
    <col min="10" max="10" width="9" style="1135" customWidth="1"/>
    <col min="11" max="11" width="10.42578125" style="1135" customWidth="1"/>
  </cols>
  <sheetData>
    <row r="1" spans="1:181" s="1136" customFormat="1" ht="8.2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 ht="22.5" customHeight="1">
      <c r="A2" s="1180" t="s">
        <v>165</v>
      </c>
      <c r="B2" s="1151"/>
      <c r="C2" s="1148"/>
      <c r="D2" s="1150" t="s">
        <v>175</v>
      </c>
      <c r="E2" s="1150"/>
      <c r="F2" s="1149"/>
      <c r="G2" s="1150"/>
      <c r="H2" s="1150"/>
      <c r="I2" s="1149"/>
      <c r="J2" s="1150"/>
      <c r="K2" s="1152"/>
    </row>
    <row r="3" spans="1:181" s="1137" customFormat="1" ht="18" customHeigh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0</v>
      </c>
      <c r="B5" s="1156"/>
      <c r="C5" s="1140"/>
      <c r="D5" s="1153">
        <v>3314</v>
      </c>
      <c r="E5" s="1142">
        <v>39768</v>
      </c>
      <c r="F5" s="1146"/>
      <c r="G5" s="1141">
        <v>3612</v>
      </c>
      <c r="H5" s="1153">
        <v>43344</v>
      </c>
      <c r="I5" s="1146"/>
      <c r="J5" s="1153">
        <v>3867</v>
      </c>
      <c r="K5" s="1142">
        <v>46404</v>
      </c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/>
      <c r="B6" s="1157"/>
      <c r="C6" s="1140"/>
      <c r="D6" s="1153"/>
      <c r="E6" s="1142"/>
      <c r="F6" s="1146"/>
      <c r="G6" s="1141"/>
      <c r="H6" s="1153"/>
      <c r="I6" s="1146"/>
      <c r="J6" s="1153"/>
      <c r="K6" s="1142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>
        <v>2361</v>
      </c>
      <c r="B7" s="1157" t="s">
        <v>124</v>
      </c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>
      <c r="A8" s="1169">
        <v>2359</v>
      </c>
      <c r="B8" s="1157" t="s">
        <v>141</v>
      </c>
      <c r="C8" s="1140"/>
      <c r="D8" s="1153"/>
      <c r="E8" s="1142"/>
      <c r="F8" s="1146"/>
      <c r="G8" s="1141"/>
      <c r="H8" s="1153"/>
      <c r="I8" s="1146"/>
      <c r="J8" s="1153"/>
      <c r="K8" s="1142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1138"/>
      <c r="BE8" s="1138"/>
      <c r="BF8" s="1138"/>
      <c r="BG8" s="1138"/>
      <c r="BH8" s="1138"/>
      <c r="BI8" s="1138"/>
      <c r="BJ8" s="1138"/>
      <c r="BK8" s="1138"/>
      <c r="BL8" s="1138"/>
      <c r="BM8" s="1138"/>
      <c r="BN8" s="1138"/>
      <c r="BO8" s="1138"/>
      <c r="BP8" s="1138"/>
      <c r="BQ8" s="1138"/>
      <c r="BR8" s="1138"/>
      <c r="BS8" s="1138"/>
      <c r="BT8" s="1138"/>
      <c r="BU8" s="1138"/>
      <c r="BV8" s="1138"/>
      <c r="BW8" s="1138"/>
      <c r="BX8" s="1138"/>
      <c r="BY8" s="1138"/>
      <c r="BZ8" s="1138"/>
      <c r="CA8" s="1138"/>
      <c r="CB8" s="1138"/>
      <c r="CC8" s="1138"/>
      <c r="CD8" s="1138"/>
      <c r="CE8" s="1138"/>
      <c r="CF8" s="1138"/>
      <c r="CG8" s="1138"/>
      <c r="CH8" s="1138"/>
      <c r="CI8" s="1138"/>
      <c r="CJ8" s="1138"/>
      <c r="CK8" s="1138"/>
      <c r="CL8" s="1138"/>
      <c r="CM8" s="1138"/>
      <c r="CN8" s="1138"/>
      <c r="CO8" s="1138"/>
      <c r="CP8" s="1138"/>
      <c r="CQ8" s="1138"/>
      <c r="CR8" s="1138"/>
      <c r="CS8" s="1138"/>
      <c r="CT8" s="1138"/>
      <c r="CU8" s="1138"/>
      <c r="CV8" s="1138"/>
      <c r="CW8" s="1138"/>
      <c r="CX8" s="1138"/>
      <c r="CY8" s="1138"/>
      <c r="CZ8" s="1138"/>
      <c r="DA8" s="1138"/>
      <c r="DB8" s="1138"/>
      <c r="DC8" s="1138"/>
      <c r="DD8" s="1138"/>
      <c r="DE8" s="1138"/>
      <c r="DF8" s="1138"/>
      <c r="DG8" s="1138"/>
      <c r="DH8" s="1138"/>
      <c r="DI8" s="1138"/>
      <c r="DJ8" s="1138"/>
      <c r="DK8" s="1138"/>
      <c r="DL8" s="1138"/>
      <c r="DM8" s="1138"/>
      <c r="DN8" s="1138"/>
      <c r="DO8" s="1138"/>
      <c r="DP8" s="1138"/>
      <c r="DQ8" s="1138"/>
      <c r="DR8" s="1138"/>
      <c r="DS8" s="1138"/>
      <c r="DT8" s="1138"/>
      <c r="DU8" s="1138"/>
      <c r="DV8" s="1138"/>
      <c r="DW8" s="1138"/>
      <c r="DX8" s="1138"/>
      <c r="DY8" s="1138"/>
      <c r="DZ8" s="1138"/>
      <c r="EA8" s="1138"/>
      <c r="EB8" s="1138"/>
      <c r="EC8" s="1138"/>
      <c r="ED8" s="1138"/>
      <c r="EE8" s="1138"/>
      <c r="EF8" s="1138"/>
      <c r="EG8" s="1138"/>
      <c r="EH8" s="1138"/>
      <c r="EI8" s="1138"/>
      <c r="EJ8" s="1138"/>
      <c r="EK8" s="1138"/>
      <c r="EL8" s="1138"/>
      <c r="EM8" s="1138"/>
      <c r="EN8" s="1138"/>
      <c r="EO8" s="1138"/>
      <c r="EP8" s="1138"/>
      <c r="EQ8" s="1138"/>
      <c r="ER8" s="1138"/>
      <c r="ES8" s="1138"/>
      <c r="ET8" s="1138"/>
      <c r="EU8" s="1138"/>
      <c r="EV8" s="1138"/>
      <c r="EW8" s="1138"/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1138"/>
      <c r="FT8" s="1138"/>
      <c r="FU8" s="1138"/>
      <c r="FV8" s="1138"/>
      <c r="FW8" s="1138"/>
      <c r="FX8" s="1138"/>
      <c r="FY8" s="1138"/>
    </row>
    <row r="9" spans="1:181" s="1138" customFormat="1" ht="6" customHeight="1">
      <c r="A9" s="1171"/>
      <c r="B9" s="1195"/>
      <c r="C9" s="1194"/>
      <c r="D9" s="1196"/>
      <c r="E9" s="1197"/>
      <c r="F9" s="1167"/>
      <c r="G9" s="1198"/>
      <c r="H9" s="1196"/>
      <c r="I9" s="1167"/>
      <c r="J9" s="1196"/>
      <c r="K9" s="1197"/>
    </row>
    <row r="10" spans="1:181">
      <c r="A10" s="1169" t="s">
        <v>1</v>
      </c>
      <c r="B10" s="1157"/>
      <c r="C10" s="1140"/>
      <c r="D10" s="1153">
        <v>3957</v>
      </c>
      <c r="E10" s="1142">
        <v>47484</v>
      </c>
      <c r="F10" s="1146"/>
      <c r="G10" s="1141">
        <v>4757</v>
      </c>
      <c r="H10" s="1153">
        <v>57084</v>
      </c>
      <c r="I10" s="1146"/>
      <c r="J10" s="1153">
        <v>5347</v>
      </c>
      <c r="K10" s="1142">
        <v>64164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>
      <c r="A12" s="1169">
        <v>2361</v>
      </c>
      <c r="B12" s="1157" t="s">
        <v>143</v>
      </c>
      <c r="C12" s="1140"/>
      <c r="D12" s="1153"/>
      <c r="E12" s="1142"/>
      <c r="F12" s="1146"/>
      <c r="G12" s="1141"/>
      <c r="H12" s="1153"/>
      <c r="I12" s="1146"/>
      <c r="J12" s="1153"/>
      <c r="K12" s="1142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</row>
    <row r="13" spans="1:181">
      <c r="A13" s="1169">
        <v>2920</v>
      </c>
      <c r="B13" s="1157" t="s">
        <v>158</v>
      </c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2359</v>
      </c>
      <c r="B14" s="1157" t="s">
        <v>145</v>
      </c>
      <c r="C14" s="1140"/>
      <c r="D14" s="1153"/>
      <c r="E14" s="1142"/>
      <c r="F14" s="1146"/>
      <c r="G14" s="1141"/>
      <c r="H14" s="1153"/>
      <c r="I14" s="1146"/>
      <c r="J14" s="1153"/>
      <c r="K14" s="1142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 ht="9.75" customHeight="1">
      <c r="A15" s="1169"/>
      <c r="B15" s="1163"/>
      <c r="C15" s="1140"/>
      <c r="D15" s="1164"/>
      <c r="E15" s="1165"/>
      <c r="F15" s="1146"/>
      <c r="G15" s="1166"/>
      <c r="H15" s="1164"/>
      <c r="I15" s="1146"/>
      <c r="J15" s="1164"/>
      <c r="K15" s="116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A16" s="1169">
        <v>2382</v>
      </c>
      <c r="B16" s="1157" t="s">
        <v>144</v>
      </c>
      <c r="C16" s="1140"/>
      <c r="D16" s="1153">
        <v>3957</v>
      </c>
      <c r="E16" s="1142">
        <v>47484</v>
      </c>
      <c r="F16" s="1146"/>
      <c r="G16" s="1141">
        <v>4757</v>
      </c>
      <c r="H16" s="1153">
        <v>57084</v>
      </c>
      <c r="I16" s="1146"/>
      <c r="J16" s="1153">
        <v>5347</v>
      </c>
      <c r="K16" s="1142">
        <v>64164</v>
      </c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</row>
    <row r="17" spans="1:181" s="1138" customFormat="1" ht="6" customHeight="1">
      <c r="A17" s="1171"/>
      <c r="B17" s="1195"/>
      <c r="C17" s="1194"/>
      <c r="D17" s="1196"/>
      <c r="E17" s="1197"/>
      <c r="F17" s="1167"/>
      <c r="G17" s="1198"/>
      <c r="H17" s="1196"/>
      <c r="I17" s="1167"/>
      <c r="J17" s="1196"/>
      <c r="K17" s="1197"/>
    </row>
    <row r="18" spans="1:181">
      <c r="A18" s="1169" t="s">
        <v>2</v>
      </c>
      <c r="B18" s="1157"/>
      <c r="C18" s="1140"/>
      <c r="D18" s="1153">
        <v>4757</v>
      </c>
      <c r="E18" s="1142">
        <v>57084</v>
      </c>
      <c r="F18" s="1146"/>
      <c r="G18" s="1141">
        <v>6011</v>
      </c>
      <c r="H18" s="1153">
        <v>72132</v>
      </c>
      <c r="I18" s="1146"/>
      <c r="J18" s="1153">
        <v>10700</v>
      </c>
      <c r="K18" s="1142">
        <v>128400</v>
      </c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</row>
    <row r="19" spans="1:181">
      <c r="A19" s="1169"/>
      <c r="B19" s="1157"/>
      <c r="C19" s="1140"/>
      <c r="D19" s="1153"/>
      <c r="E19" s="1142"/>
      <c r="F19" s="1146"/>
      <c r="G19" s="1141"/>
      <c r="H19" s="1153"/>
      <c r="I19" s="1146"/>
      <c r="J19" s="1153"/>
      <c r="K19" s="1142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</row>
    <row r="20" spans="1:181">
      <c r="A20" s="1169">
        <v>2361</v>
      </c>
      <c r="B20" s="1157" t="s">
        <v>155</v>
      </c>
      <c r="C20" s="1140"/>
      <c r="D20" s="1153"/>
      <c r="E20" s="1142"/>
      <c r="F20" s="1146"/>
      <c r="G20" s="1141"/>
      <c r="H20" s="1153"/>
      <c r="I20" s="1146"/>
      <c r="J20" s="1153"/>
      <c r="K20" s="1142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</row>
    <row r="21" spans="1:181">
      <c r="A21" s="1169">
        <v>2920</v>
      </c>
      <c r="B21" s="1157" t="s">
        <v>154</v>
      </c>
      <c r="C21" s="1140"/>
      <c r="D21" s="1153"/>
      <c r="E21" s="1142"/>
      <c r="F21" s="1146"/>
      <c r="G21" s="1141"/>
      <c r="H21" s="1153"/>
      <c r="I21" s="1146"/>
      <c r="J21" s="1153"/>
      <c r="K21" s="1142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</row>
    <row r="22" spans="1:181">
      <c r="A22" s="1169">
        <v>3070</v>
      </c>
      <c r="B22" s="1157" t="s">
        <v>121</v>
      </c>
      <c r="C22" s="1140"/>
      <c r="D22" s="1153"/>
      <c r="E22" s="1142"/>
      <c r="F22" s="1146"/>
      <c r="G22" s="1141"/>
      <c r="H22" s="1153"/>
      <c r="I22" s="1146"/>
      <c r="J22" s="1153">
        <v>8970</v>
      </c>
      <c r="K22" s="1142">
        <v>107640</v>
      </c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</row>
    <row r="23" spans="1:181">
      <c r="A23" s="1169">
        <v>2359</v>
      </c>
      <c r="B23" s="1157" t="s">
        <v>147</v>
      </c>
      <c r="C23" s="1140"/>
      <c r="D23" s="1153"/>
      <c r="E23" s="1142"/>
      <c r="F23" s="1146"/>
      <c r="G23" s="1141"/>
      <c r="H23" s="1153"/>
      <c r="I23" s="1146"/>
      <c r="J23" s="1153"/>
      <c r="K23" s="1142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</row>
    <row r="24" spans="1:181" ht="9.75" customHeight="1">
      <c r="A24" s="1169"/>
      <c r="B24" s="1163"/>
      <c r="C24" s="1140"/>
      <c r="D24" s="1164"/>
      <c r="E24" s="1165"/>
      <c r="F24" s="1146"/>
      <c r="G24" s="1166"/>
      <c r="H24" s="1164"/>
      <c r="I24" s="1146"/>
      <c r="J24" s="1164"/>
      <c r="K24" s="1165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</row>
    <row r="25" spans="1:181">
      <c r="A25" s="1169">
        <v>2379</v>
      </c>
      <c r="B25" s="1157" t="s">
        <v>146</v>
      </c>
      <c r="C25" s="1140"/>
      <c r="D25" s="1153">
        <v>4339</v>
      </c>
      <c r="E25" s="1142">
        <v>52068</v>
      </c>
      <c r="F25" s="1146"/>
      <c r="G25" s="1141">
        <v>6011</v>
      </c>
      <c r="H25" s="1153">
        <v>72132</v>
      </c>
      <c r="I25" s="1146"/>
      <c r="J25" s="1153">
        <v>8172</v>
      </c>
      <c r="K25" s="1142">
        <v>98064</v>
      </c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</row>
    <row r="26" spans="1:181" s="1138" customFormat="1" ht="6" customHeight="1">
      <c r="A26" s="1171"/>
      <c r="B26" s="1195"/>
      <c r="C26" s="1194"/>
      <c r="D26" s="1196"/>
      <c r="E26" s="1197"/>
      <c r="F26" s="1167"/>
      <c r="G26" s="1198"/>
      <c r="H26" s="1196"/>
      <c r="I26" s="1167"/>
      <c r="J26" s="1196"/>
      <c r="K26" s="1197"/>
    </row>
    <row r="27" spans="1:181">
      <c r="A27" s="1169" t="s">
        <v>4</v>
      </c>
      <c r="B27" s="1157"/>
      <c r="C27" s="1140"/>
      <c r="D27" s="1153">
        <v>5469</v>
      </c>
      <c r="E27" s="1142">
        <v>65628</v>
      </c>
      <c r="F27" s="1146"/>
      <c r="G27" s="1141">
        <v>7608</v>
      </c>
      <c r="H27" s="1153">
        <v>91296</v>
      </c>
      <c r="I27" s="1146"/>
      <c r="J27" s="1153">
        <v>11754</v>
      </c>
      <c r="K27" s="1142">
        <v>141048</v>
      </c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</row>
    <row r="28" spans="1:181">
      <c r="A28" s="1169"/>
      <c r="B28" s="1157"/>
      <c r="C28" s="1140"/>
      <c r="D28" s="1153"/>
      <c r="E28" s="1142"/>
      <c r="F28" s="1146"/>
      <c r="G28" s="1141"/>
      <c r="H28" s="1153"/>
      <c r="I28" s="1146"/>
      <c r="J28" s="1153"/>
      <c r="K28" s="1142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</row>
    <row r="29" spans="1:181">
      <c r="A29" s="1169">
        <v>2361</v>
      </c>
      <c r="B29" s="1157" t="s">
        <v>156</v>
      </c>
      <c r="C29" s="1140"/>
      <c r="D29" s="1153"/>
      <c r="E29" s="1142"/>
      <c r="F29" s="1146"/>
      <c r="G29" s="1141"/>
      <c r="H29" s="1153"/>
      <c r="I29" s="1146"/>
      <c r="J29" s="1153"/>
      <c r="K29" s="1142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</row>
    <row r="30" spans="1:181">
      <c r="A30" s="1169">
        <v>2920</v>
      </c>
      <c r="B30" s="1157" t="s">
        <v>157</v>
      </c>
      <c r="C30" s="1140"/>
      <c r="D30" s="1153"/>
      <c r="E30" s="1142"/>
      <c r="F30" s="1146"/>
      <c r="G30" s="1141"/>
      <c r="H30" s="1153"/>
      <c r="I30" s="1146"/>
      <c r="J30" s="1153"/>
      <c r="K30" s="1142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38"/>
      <c r="BI30" s="1138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8"/>
      <c r="CA30" s="1138"/>
      <c r="CB30" s="1138"/>
      <c r="CC30" s="1138"/>
      <c r="CD30" s="1138"/>
      <c r="CE30" s="1138"/>
      <c r="CF30" s="1138"/>
      <c r="CG30" s="1138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38"/>
      <c r="DB30" s="1138"/>
      <c r="DC30" s="1138"/>
      <c r="DD30" s="1138"/>
      <c r="DE30" s="1138"/>
      <c r="DF30" s="1138"/>
      <c r="DG30" s="1138"/>
      <c r="DH30" s="1138"/>
      <c r="DI30" s="1138"/>
      <c r="DJ30" s="1138"/>
      <c r="DK30" s="1138"/>
      <c r="DL30" s="1138"/>
      <c r="DM30" s="1138"/>
      <c r="DN30" s="1138"/>
      <c r="DO30" s="1138"/>
      <c r="DP30" s="1138"/>
      <c r="DQ30" s="1138"/>
      <c r="DR30" s="1138"/>
      <c r="DS30" s="1138"/>
      <c r="DT30" s="1138"/>
      <c r="DU30" s="1138"/>
      <c r="DV30" s="1138"/>
      <c r="DW30" s="1138"/>
      <c r="DX30" s="1138"/>
      <c r="DY30" s="1138"/>
      <c r="DZ30" s="1138"/>
      <c r="EA30" s="1138"/>
      <c r="EB30" s="1138"/>
      <c r="EC30" s="1138"/>
      <c r="ED30" s="1138"/>
      <c r="EE30" s="1138"/>
      <c r="EF30" s="1138"/>
      <c r="EG30" s="1138"/>
      <c r="EH30" s="1138"/>
      <c r="EI30" s="1138"/>
      <c r="EJ30" s="1138"/>
      <c r="EK30" s="1138"/>
      <c r="EL30" s="1138"/>
      <c r="EM30" s="1138"/>
      <c r="EN30" s="1138"/>
      <c r="EO30" s="1138"/>
      <c r="EP30" s="1138"/>
      <c r="EQ30" s="1138"/>
      <c r="ER30" s="1138"/>
      <c r="ES30" s="1138"/>
      <c r="ET30" s="1138"/>
      <c r="EU30" s="1138"/>
      <c r="EV30" s="1138"/>
      <c r="EW30" s="1138"/>
      <c r="EX30" s="1138"/>
      <c r="EY30" s="1138"/>
      <c r="EZ30" s="1138"/>
      <c r="FA30" s="1138"/>
      <c r="FB30" s="1138"/>
      <c r="FC30" s="1138"/>
      <c r="FD30" s="1138"/>
      <c r="FE30" s="1138"/>
      <c r="FF30" s="1138"/>
      <c r="FG30" s="1138"/>
      <c r="FH30" s="1138"/>
      <c r="FI30" s="1138"/>
      <c r="FJ30" s="1138"/>
      <c r="FK30" s="1138"/>
      <c r="FL30" s="1138"/>
      <c r="FM30" s="1138"/>
      <c r="FN30" s="1138"/>
      <c r="FO30" s="1138"/>
      <c r="FP30" s="1138"/>
      <c r="FQ30" s="1138"/>
      <c r="FR30" s="1138"/>
      <c r="FS30" s="1138"/>
      <c r="FT30" s="1138"/>
      <c r="FU30" s="1138"/>
      <c r="FV30" s="1138"/>
      <c r="FW30" s="1138"/>
      <c r="FX30" s="1138"/>
      <c r="FY30" s="1138"/>
    </row>
    <row r="31" spans="1:181">
      <c r="A31" s="1169">
        <v>3072</v>
      </c>
      <c r="B31" s="1157" t="s">
        <v>122</v>
      </c>
      <c r="C31" s="1140"/>
      <c r="D31" s="1153"/>
      <c r="E31" s="1142"/>
      <c r="F31" s="1146"/>
      <c r="G31" s="1141"/>
      <c r="H31" s="1153"/>
      <c r="I31" s="1146"/>
      <c r="J31" s="1153">
        <v>9854</v>
      </c>
      <c r="K31" s="1142">
        <v>118248</v>
      </c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  <c r="BZ31" s="1138"/>
      <c r="CA31" s="1138"/>
      <c r="CB31" s="1138"/>
      <c r="CC31" s="1138"/>
      <c r="CD31" s="1138"/>
      <c r="CE31" s="1138"/>
      <c r="CF31" s="1138"/>
      <c r="CG31" s="1138"/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/>
      <c r="CS31" s="1138"/>
      <c r="CT31" s="1138"/>
      <c r="CU31" s="1138"/>
      <c r="CV31" s="1138"/>
      <c r="CW31" s="1138"/>
      <c r="CX31" s="1138"/>
      <c r="CY31" s="1138"/>
      <c r="CZ31" s="1138"/>
      <c r="DA31" s="1138"/>
      <c r="DB31" s="1138"/>
      <c r="DC31" s="1138"/>
      <c r="DD31" s="1138"/>
      <c r="DE31" s="1138"/>
      <c r="DF31" s="1138"/>
      <c r="DG31" s="1138"/>
      <c r="DH31" s="1138"/>
      <c r="DI31" s="1138"/>
      <c r="DJ31" s="1138"/>
      <c r="DK31" s="1138"/>
      <c r="DL31" s="1138"/>
      <c r="DM31" s="1138"/>
      <c r="DN31" s="1138"/>
      <c r="DO31" s="1138"/>
      <c r="DP31" s="1138"/>
      <c r="DQ31" s="1138"/>
      <c r="DR31" s="1138"/>
      <c r="DS31" s="1138"/>
      <c r="DT31" s="1138"/>
      <c r="DU31" s="1138"/>
      <c r="DV31" s="1138"/>
      <c r="DW31" s="1138"/>
      <c r="DX31" s="1138"/>
      <c r="DY31" s="1138"/>
      <c r="DZ31" s="1138"/>
      <c r="EA31" s="1138"/>
      <c r="EB31" s="1138"/>
      <c r="EC31" s="1138"/>
      <c r="ED31" s="1138"/>
      <c r="EE31" s="1138"/>
      <c r="EF31" s="1138"/>
      <c r="EG31" s="1138"/>
      <c r="EH31" s="1138"/>
      <c r="EI31" s="1138"/>
      <c r="EJ31" s="1138"/>
      <c r="EK31" s="1138"/>
      <c r="EL31" s="1138"/>
      <c r="EM31" s="1138"/>
      <c r="EN31" s="1138"/>
      <c r="EO31" s="1138"/>
      <c r="EP31" s="1138"/>
      <c r="EQ31" s="1138"/>
      <c r="ER31" s="1138"/>
      <c r="ES31" s="1138"/>
      <c r="ET31" s="1138"/>
      <c r="EU31" s="1138"/>
      <c r="EV31" s="1138"/>
      <c r="EW31" s="1138"/>
      <c r="EX31" s="1138"/>
      <c r="EY31" s="1138"/>
      <c r="EZ31" s="1138"/>
      <c r="FA31" s="1138"/>
      <c r="FB31" s="1138"/>
      <c r="FC31" s="1138"/>
      <c r="FD31" s="1138"/>
      <c r="FE31" s="1138"/>
      <c r="FF31" s="1138"/>
      <c r="FG31" s="1138"/>
      <c r="FH31" s="1138"/>
      <c r="FI31" s="1138"/>
      <c r="FJ31" s="1138"/>
      <c r="FK31" s="1138"/>
      <c r="FL31" s="1138"/>
      <c r="FM31" s="1138"/>
      <c r="FN31" s="1138"/>
      <c r="FO31" s="1138"/>
      <c r="FP31" s="1138"/>
      <c r="FQ31" s="1138"/>
      <c r="FR31" s="1138"/>
      <c r="FS31" s="1138"/>
      <c r="FT31" s="1138"/>
      <c r="FU31" s="1138"/>
      <c r="FV31" s="1138"/>
      <c r="FW31" s="1138"/>
      <c r="FX31" s="1138"/>
      <c r="FY31" s="1138"/>
    </row>
    <row r="32" spans="1:181">
      <c r="A32" s="1169">
        <v>2359</v>
      </c>
      <c r="B32" s="1157" t="s">
        <v>148</v>
      </c>
      <c r="C32" s="1140"/>
      <c r="D32" s="1153"/>
      <c r="E32" s="1142"/>
      <c r="F32" s="1146"/>
      <c r="G32" s="1141"/>
      <c r="H32" s="1153"/>
      <c r="I32" s="1146"/>
      <c r="J32" s="1153"/>
      <c r="K32" s="1142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  <c r="BZ32" s="1138"/>
      <c r="CA32" s="1138"/>
      <c r="CB32" s="1138"/>
      <c r="CC32" s="1138"/>
      <c r="CD32" s="1138"/>
      <c r="CE32" s="1138"/>
      <c r="CF32" s="1138"/>
      <c r="CG32" s="1138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/>
      <c r="CS32" s="1138"/>
      <c r="CT32" s="1138"/>
      <c r="CU32" s="1138"/>
      <c r="CV32" s="1138"/>
      <c r="CW32" s="1138"/>
      <c r="CX32" s="1138"/>
      <c r="CY32" s="1138"/>
      <c r="CZ32" s="1138"/>
      <c r="DA32" s="1138"/>
      <c r="DB32" s="1138"/>
      <c r="DC32" s="1138"/>
      <c r="DD32" s="1138"/>
      <c r="DE32" s="1138"/>
      <c r="DF32" s="1138"/>
      <c r="DG32" s="1138"/>
      <c r="DH32" s="1138"/>
      <c r="DI32" s="1138"/>
      <c r="DJ32" s="1138"/>
      <c r="DK32" s="1138"/>
      <c r="DL32" s="1138"/>
      <c r="DM32" s="1138"/>
      <c r="DN32" s="1138"/>
      <c r="DO32" s="1138"/>
      <c r="DP32" s="1138"/>
      <c r="DQ32" s="1138"/>
      <c r="DR32" s="1138"/>
      <c r="DS32" s="1138"/>
      <c r="DT32" s="1138"/>
      <c r="DU32" s="1138"/>
      <c r="DV32" s="1138"/>
      <c r="DW32" s="1138"/>
      <c r="DX32" s="1138"/>
      <c r="DY32" s="1138"/>
      <c r="DZ32" s="1138"/>
      <c r="EA32" s="1138"/>
      <c r="EB32" s="1138"/>
      <c r="EC32" s="1138"/>
      <c r="ED32" s="1138"/>
      <c r="EE32" s="1138"/>
      <c r="EF32" s="1138"/>
      <c r="EG32" s="1138"/>
      <c r="EH32" s="1138"/>
      <c r="EI32" s="1138"/>
      <c r="EJ32" s="1138"/>
      <c r="EK32" s="1138"/>
      <c r="EL32" s="1138"/>
      <c r="EM32" s="1138"/>
      <c r="EN32" s="1138"/>
      <c r="EO32" s="1138"/>
      <c r="EP32" s="1138"/>
      <c r="EQ32" s="1138"/>
      <c r="ER32" s="1138"/>
      <c r="ES32" s="1138"/>
      <c r="ET32" s="1138"/>
      <c r="EU32" s="1138"/>
      <c r="EV32" s="1138"/>
      <c r="EW32" s="1138"/>
      <c r="EX32" s="1138"/>
      <c r="EY32" s="1138"/>
      <c r="EZ32" s="1138"/>
      <c r="FA32" s="1138"/>
      <c r="FB32" s="1138"/>
      <c r="FC32" s="1138"/>
      <c r="FD32" s="1138"/>
      <c r="FE32" s="1138"/>
      <c r="FF32" s="1138"/>
      <c r="FG32" s="1138"/>
      <c r="FH32" s="1138"/>
      <c r="FI32" s="1138"/>
      <c r="FJ32" s="1138"/>
      <c r="FK32" s="1138"/>
      <c r="FL32" s="1138"/>
      <c r="FM32" s="1138"/>
      <c r="FN32" s="1138"/>
      <c r="FO32" s="1138"/>
      <c r="FP32" s="1138"/>
      <c r="FQ32" s="1138"/>
      <c r="FR32" s="1138"/>
      <c r="FS32" s="1138"/>
      <c r="FT32" s="1138"/>
      <c r="FU32" s="1138"/>
      <c r="FV32" s="1138"/>
      <c r="FW32" s="1138"/>
      <c r="FX32" s="1138"/>
      <c r="FY32" s="1138"/>
    </row>
    <row r="33" spans="1:181" s="1138" customFormat="1" ht="9" customHeight="1">
      <c r="A33" s="1169"/>
      <c r="B33" s="1191"/>
      <c r="C33" s="1140"/>
      <c r="D33" s="1182"/>
      <c r="E33" s="1192"/>
      <c r="F33" s="1146"/>
      <c r="G33" s="1193"/>
      <c r="H33" s="1182"/>
      <c r="I33" s="1146"/>
      <c r="J33" s="1182"/>
      <c r="K33" s="1192"/>
    </row>
    <row r="34" spans="1:181">
      <c r="A34" s="1172">
        <v>2376</v>
      </c>
      <c r="B34" s="1158" t="s">
        <v>149</v>
      </c>
      <c r="C34" s="1143"/>
      <c r="D34" s="1154">
        <v>5469</v>
      </c>
      <c r="E34" s="1145">
        <v>65628</v>
      </c>
      <c r="F34" s="1168"/>
      <c r="G34" s="1144">
        <v>7608</v>
      </c>
      <c r="H34" s="1154">
        <v>91296</v>
      </c>
      <c r="I34" s="1168"/>
      <c r="J34" s="1154">
        <v>8970</v>
      </c>
      <c r="K34" s="1145">
        <v>107640</v>
      </c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  <c r="BZ34" s="1138"/>
      <c r="CA34" s="1138"/>
      <c r="CB34" s="1138"/>
      <c r="CC34" s="1138"/>
      <c r="CD34" s="1138"/>
      <c r="CE34" s="1138"/>
      <c r="CF34" s="1138"/>
      <c r="CG34" s="1138"/>
      <c r="CH34" s="1138"/>
      <c r="CI34" s="1138"/>
      <c r="CJ34" s="1138"/>
      <c r="CK34" s="1138"/>
      <c r="CL34" s="1138"/>
      <c r="CM34" s="1138"/>
      <c r="CN34" s="1138"/>
      <c r="CO34" s="1138"/>
      <c r="CP34" s="1138"/>
      <c r="CQ34" s="1138"/>
      <c r="CR34" s="1138"/>
      <c r="CS34" s="1138"/>
      <c r="CT34" s="1138"/>
      <c r="CU34" s="1138"/>
      <c r="CV34" s="1138"/>
      <c r="CW34" s="1138"/>
      <c r="CX34" s="1138"/>
      <c r="CY34" s="1138"/>
      <c r="CZ34" s="1138"/>
      <c r="DA34" s="1138"/>
      <c r="DB34" s="1138"/>
      <c r="DC34" s="1138"/>
      <c r="DD34" s="1138"/>
      <c r="DE34" s="1138"/>
      <c r="DF34" s="1138"/>
      <c r="DG34" s="1138"/>
      <c r="DH34" s="1138"/>
      <c r="DI34" s="1138"/>
      <c r="DJ34" s="1138"/>
      <c r="DK34" s="1138"/>
      <c r="DL34" s="1138"/>
      <c r="DM34" s="1138"/>
      <c r="DN34" s="1138"/>
      <c r="DO34" s="1138"/>
      <c r="DP34" s="1138"/>
      <c r="DQ34" s="1138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38"/>
      <c r="FL34" s="1138"/>
      <c r="FM34" s="1138"/>
      <c r="FN34" s="1138"/>
      <c r="FO34" s="1138"/>
      <c r="FP34" s="1138"/>
      <c r="FQ34" s="1138"/>
      <c r="FR34" s="1138"/>
      <c r="FS34" s="1138"/>
      <c r="FT34" s="1138"/>
      <c r="FU34" s="1138"/>
      <c r="FV34" s="1138"/>
      <c r="FW34" s="1138"/>
      <c r="FX34" s="1138"/>
      <c r="FY34" s="1138"/>
    </row>
    <row r="35" spans="1:181" s="1138" customFormat="1" ht="6" customHeight="1">
      <c r="A35" s="1171"/>
      <c r="B35" s="1195"/>
      <c r="C35" s="1194"/>
      <c r="D35" s="1196"/>
      <c r="E35" s="1197"/>
      <c r="F35" s="1167"/>
      <c r="G35" s="1198"/>
      <c r="H35" s="1196"/>
      <c r="I35" s="1167"/>
      <c r="J35" s="1196"/>
      <c r="K35" s="1197"/>
    </row>
    <row r="36" spans="1:181">
      <c r="A36" s="1169" t="s">
        <v>5</v>
      </c>
      <c r="B36" s="1157"/>
      <c r="C36" s="1140"/>
      <c r="D36" s="1153">
        <v>6924</v>
      </c>
      <c r="E36" s="1142">
        <v>83088</v>
      </c>
      <c r="F36" s="1146"/>
      <c r="G36" s="1141">
        <v>8361</v>
      </c>
      <c r="H36" s="1153">
        <v>100332</v>
      </c>
      <c r="I36" s="1146"/>
      <c r="J36" s="1153">
        <v>12316</v>
      </c>
      <c r="K36" s="1142">
        <v>147792</v>
      </c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  <c r="BZ36" s="1138"/>
      <c r="CA36" s="1138"/>
      <c r="CB36" s="1138"/>
      <c r="CC36" s="1138"/>
      <c r="CD36" s="1138"/>
      <c r="CE36" s="1138"/>
      <c r="CF36" s="1138"/>
      <c r="CG36" s="1138"/>
      <c r="CH36" s="1138"/>
      <c r="CI36" s="1138"/>
      <c r="CJ36" s="1138"/>
      <c r="CK36" s="1138"/>
      <c r="CL36" s="1138"/>
      <c r="CM36" s="1138"/>
      <c r="CN36" s="1138"/>
      <c r="CO36" s="1138"/>
      <c r="CP36" s="1138"/>
      <c r="CQ36" s="1138"/>
      <c r="CR36" s="1138"/>
      <c r="CS36" s="1138"/>
      <c r="CT36" s="1138"/>
      <c r="CU36" s="1138"/>
      <c r="CV36" s="1138"/>
      <c r="CW36" s="1138"/>
      <c r="CX36" s="1138"/>
      <c r="CY36" s="1138"/>
      <c r="CZ36" s="1138"/>
      <c r="DA36" s="1138"/>
      <c r="DB36" s="1138"/>
      <c r="DC36" s="1138"/>
      <c r="DD36" s="1138"/>
      <c r="DE36" s="1138"/>
      <c r="DF36" s="1138"/>
      <c r="DG36" s="1138"/>
      <c r="DH36" s="1138"/>
      <c r="DI36" s="1138"/>
      <c r="DJ36" s="1138"/>
      <c r="DK36" s="1138"/>
      <c r="DL36" s="1138"/>
      <c r="DM36" s="1138"/>
      <c r="DN36" s="1138"/>
      <c r="DO36" s="1138"/>
      <c r="DP36" s="1138"/>
      <c r="DQ36" s="1138"/>
      <c r="DR36" s="1138"/>
      <c r="DS36" s="1138"/>
      <c r="DT36" s="1138"/>
      <c r="DU36" s="1138"/>
      <c r="DV36" s="1138"/>
      <c r="DW36" s="1138"/>
      <c r="DX36" s="1138"/>
      <c r="DY36" s="1138"/>
      <c r="DZ36" s="1138"/>
      <c r="EA36" s="1138"/>
      <c r="EB36" s="1138"/>
      <c r="EC36" s="1138"/>
      <c r="ED36" s="1138"/>
      <c r="EE36" s="1138"/>
      <c r="EF36" s="1138"/>
      <c r="EG36" s="1138"/>
      <c r="EH36" s="1138"/>
      <c r="EI36" s="1138"/>
      <c r="EJ36" s="1138"/>
      <c r="EK36" s="1138"/>
      <c r="EL36" s="1138"/>
      <c r="EM36" s="1138"/>
      <c r="EN36" s="1138"/>
      <c r="EO36" s="1138"/>
      <c r="EP36" s="1138"/>
      <c r="EQ36" s="1138"/>
      <c r="ER36" s="1138"/>
      <c r="ES36" s="1138"/>
      <c r="ET36" s="1138"/>
      <c r="EU36" s="1138"/>
      <c r="EV36" s="1138"/>
      <c r="EW36" s="1138"/>
      <c r="EX36" s="1138"/>
      <c r="EY36" s="1138"/>
      <c r="EZ36" s="1138"/>
      <c r="FA36" s="1138"/>
      <c r="FB36" s="1138"/>
      <c r="FC36" s="1138"/>
      <c r="FD36" s="1138"/>
      <c r="FE36" s="1138"/>
      <c r="FF36" s="1138"/>
      <c r="FG36" s="1138"/>
      <c r="FH36" s="1138"/>
      <c r="FI36" s="1138"/>
      <c r="FJ36" s="1138"/>
      <c r="FK36" s="1138"/>
      <c r="FL36" s="1138"/>
      <c r="FM36" s="1138"/>
      <c r="FN36" s="1138"/>
      <c r="FO36" s="1138"/>
      <c r="FP36" s="1138"/>
      <c r="FQ36" s="1138"/>
      <c r="FR36" s="1138"/>
      <c r="FS36" s="1138"/>
      <c r="FT36" s="1138"/>
      <c r="FU36" s="1138"/>
      <c r="FV36" s="1138"/>
      <c r="FW36" s="1138"/>
      <c r="FX36" s="1138"/>
      <c r="FY36" s="1138"/>
    </row>
    <row r="37" spans="1:181">
      <c r="A37" s="1169"/>
      <c r="B37" s="1157"/>
      <c r="C37" s="1140"/>
      <c r="D37" s="1153"/>
      <c r="E37" s="1142"/>
      <c r="F37" s="1146"/>
      <c r="G37" s="1141"/>
      <c r="H37" s="1153"/>
      <c r="I37" s="1146"/>
      <c r="J37" s="1153"/>
      <c r="K37" s="1142"/>
      <c r="BH37" s="1138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  <c r="BZ37" s="1138"/>
      <c r="CA37" s="1138"/>
      <c r="CB37" s="1138"/>
      <c r="CC37" s="1138"/>
      <c r="CD37" s="1138"/>
      <c r="CE37" s="1138"/>
      <c r="CF37" s="1138"/>
      <c r="CG37" s="1138"/>
      <c r="CH37" s="1138"/>
      <c r="CI37" s="1138"/>
      <c r="CJ37" s="1138"/>
      <c r="CK37" s="1138"/>
      <c r="CL37" s="1138"/>
      <c r="CM37" s="1138"/>
      <c r="CN37" s="1138"/>
      <c r="CO37" s="1138"/>
      <c r="CP37" s="1138"/>
      <c r="CQ37" s="1138"/>
      <c r="CR37" s="1138"/>
      <c r="CS37" s="1138"/>
      <c r="CT37" s="1138"/>
      <c r="CU37" s="1138"/>
      <c r="CV37" s="1138"/>
      <c r="CW37" s="1138"/>
      <c r="CX37" s="1138"/>
      <c r="CY37" s="1138"/>
      <c r="CZ37" s="1138"/>
      <c r="DA37" s="1138"/>
      <c r="DB37" s="1138"/>
      <c r="DC37" s="1138"/>
      <c r="DD37" s="1138"/>
      <c r="DE37" s="1138"/>
      <c r="DF37" s="1138"/>
      <c r="DG37" s="1138"/>
      <c r="DH37" s="1138"/>
      <c r="DI37" s="1138"/>
      <c r="DJ37" s="1138"/>
      <c r="DK37" s="1138"/>
      <c r="DL37" s="1138"/>
      <c r="DM37" s="1138"/>
      <c r="DN37" s="1138"/>
      <c r="DO37" s="1138"/>
      <c r="DP37" s="1138"/>
      <c r="DQ37" s="1138"/>
      <c r="DR37" s="1138"/>
      <c r="DS37" s="1138"/>
      <c r="DT37" s="1138"/>
      <c r="DU37" s="1138"/>
      <c r="DV37" s="1138"/>
      <c r="DW37" s="1138"/>
      <c r="DX37" s="1138"/>
      <c r="DY37" s="1138"/>
      <c r="DZ37" s="1138"/>
      <c r="EA37" s="1138"/>
      <c r="EB37" s="1138"/>
      <c r="EC37" s="1138"/>
      <c r="ED37" s="1138"/>
      <c r="EE37" s="1138"/>
      <c r="EF37" s="1138"/>
      <c r="EG37" s="1138"/>
      <c r="EH37" s="1138"/>
      <c r="EI37" s="1138"/>
      <c r="EJ37" s="1138"/>
      <c r="EK37" s="1138"/>
      <c r="EL37" s="1138"/>
      <c r="EM37" s="1138"/>
      <c r="EN37" s="1138"/>
      <c r="EO37" s="1138"/>
      <c r="EP37" s="1138"/>
      <c r="EQ37" s="1138"/>
      <c r="ER37" s="1138"/>
      <c r="ES37" s="1138"/>
      <c r="ET37" s="1138"/>
      <c r="EU37" s="1138"/>
      <c r="EV37" s="1138"/>
      <c r="EW37" s="1138"/>
      <c r="EX37" s="1138"/>
      <c r="EY37" s="1138"/>
      <c r="EZ37" s="1138"/>
      <c r="FA37" s="1138"/>
      <c r="FB37" s="1138"/>
      <c r="FC37" s="1138"/>
      <c r="FD37" s="1138"/>
      <c r="FE37" s="1138"/>
      <c r="FF37" s="1138"/>
      <c r="FG37" s="1138"/>
      <c r="FH37" s="1138"/>
      <c r="FI37" s="1138"/>
      <c r="FJ37" s="1138"/>
      <c r="FK37" s="1138"/>
      <c r="FL37" s="1138"/>
      <c r="FM37" s="1138"/>
      <c r="FN37" s="1138"/>
      <c r="FO37" s="1138"/>
      <c r="FP37" s="1138"/>
      <c r="FQ37" s="1138"/>
      <c r="FR37" s="1138"/>
      <c r="FS37" s="1138"/>
      <c r="FT37" s="1138"/>
      <c r="FU37" s="1138"/>
      <c r="FV37" s="1138"/>
      <c r="FW37" s="1138"/>
      <c r="FX37" s="1138"/>
      <c r="FY37" s="1138"/>
    </row>
    <row r="38" spans="1:181">
      <c r="A38" s="1169">
        <v>2361</v>
      </c>
      <c r="B38" s="1157" t="s">
        <v>129</v>
      </c>
      <c r="C38" s="1140"/>
      <c r="D38" s="1153"/>
      <c r="E38" s="1142"/>
      <c r="F38" s="1146"/>
      <c r="G38" s="1141"/>
      <c r="H38" s="1153"/>
      <c r="I38" s="1146"/>
      <c r="J38" s="1153"/>
      <c r="K38" s="1142"/>
      <c r="BH38" s="1138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38"/>
      <c r="DI38" s="1138"/>
      <c r="DJ38" s="1138"/>
      <c r="DK38" s="1138"/>
      <c r="DL38" s="1138"/>
      <c r="DM38" s="1138"/>
      <c r="DN38" s="1138"/>
      <c r="DO38" s="1138"/>
      <c r="DP38" s="1138"/>
      <c r="DQ38" s="1138"/>
      <c r="DR38" s="1138"/>
      <c r="DS38" s="1138"/>
      <c r="DT38" s="1138"/>
      <c r="DU38" s="1138"/>
      <c r="DV38" s="1138"/>
      <c r="DW38" s="1138"/>
      <c r="DX38" s="1138"/>
      <c r="DY38" s="1138"/>
      <c r="DZ38" s="1138"/>
      <c r="EA38" s="1138"/>
      <c r="EB38" s="1138"/>
      <c r="EC38" s="1138"/>
      <c r="ED38" s="1138"/>
      <c r="EE38" s="1138"/>
      <c r="EF38" s="1138"/>
      <c r="EG38" s="1138"/>
      <c r="EH38" s="1138"/>
      <c r="EI38" s="1138"/>
      <c r="EJ38" s="1138"/>
      <c r="EK38" s="1138"/>
      <c r="EL38" s="1138"/>
      <c r="EM38" s="1138"/>
      <c r="EN38" s="1138"/>
      <c r="EO38" s="1138"/>
      <c r="EP38" s="1138"/>
      <c r="EQ38" s="1138"/>
      <c r="ER38" s="1138"/>
      <c r="ES38" s="1138"/>
      <c r="ET38" s="1138"/>
      <c r="EU38" s="1138"/>
      <c r="EV38" s="1138"/>
      <c r="EW38" s="1138"/>
      <c r="EX38" s="1138"/>
      <c r="EY38" s="1138"/>
      <c r="EZ38" s="1138"/>
      <c r="FA38" s="1138"/>
      <c r="FB38" s="1138"/>
      <c r="FC38" s="1138"/>
      <c r="FD38" s="1138"/>
      <c r="FE38" s="1138"/>
      <c r="FF38" s="1138"/>
      <c r="FG38" s="1138"/>
      <c r="FH38" s="1138"/>
      <c r="FI38" s="1138"/>
      <c r="FJ38" s="1138"/>
      <c r="FK38" s="1138"/>
      <c r="FL38" s="1138"/>
      <c r="FM38" s="1138"/>
      <c r="FN38" s="1138"/>
      <c r="FO38" s="1138"/>
      <c r="FP38" s="1138"/>
      <c r="FQ38" s="1138"/>
      <c r="FR38" s="1138"/>
      <c r="FS38" s="1138"/>
      <c r="FT38" s="1138"/>
      <c r="FU38" s="1138"/>
      <c r="FV38" s="1138"/>
      <c r="FW38" s="1138"/>
      <c r="FX38" s="1138"/>
      <c r="FY38" s="1138"/>
    </row>
    <row r="39" spans="1:181">
      <c r="A39" s="1169">
        <v>2920</v>
      </c>
      <c r="B39" s="1157" t="s">
        <v>151</v>
      </c>
      <c r="C39" s="1140"/>
      <c r="D39" s="1153"/>
      <c r="E39" s="1142"/>
      <c r="F39" s="1146"/>
      <c r="G39" s="1141"/>
      <c r="H39" s="1153"/>
      <c r="I39" s="1146"/>
      <c r="J39" s="1153"/>
      <c r="K39" s="1142"/>
    </row>
    <row r="40" spans="1:181">
      <c r="A40" s="1169">
        <v>3074</v>
      </c>
      <c r="B40" s="1157" t="s">
        <v>123</v>
      </c>
      <c r="C40" s="1140"/>
      <c r="D40" s="1153"/>
      <c r="E40" s="1142"/>
      <c r="F40" s="1146"/>
      <c r="G40" s="1141"/>
      <c r="H40" s="1153"/>
      <c r="I40" s="1146"/>
      <c r="J40" s="1153">
        <v>10325</v>
      </c>
      <c r="K40" s="1142">
        <v>123900</v>
      </c>
    </row>
    <row r="41" spans="1:181">
      <c r="A41" s="1169">
        <v>2359</v>
      </c>
      <c r="B41" s="1157" t="s">
        <v>152</v>
      </c>
      <c r="C41" s="1140"/>
      <c r="D41" s="1153"/>
      <c r="E41" s="1142"/>
      <c r="F41" s="1146"/>
      <c r="G41" s="1141"/>
      <c r="H41" s="1153"/>
      <c r="I41" s="1146"/>
      <c r="J41" s="1153"/>
      <c r="K41" s="1142"/>
    </row>
    <row r="42" spans="1:181" ht="9" customHeight="1">
      <c r="A42" s="1169"/>
      <c r="B42" s="1163"/>
      <c r="C42" s="1140"/>
      <c r="D42" s="1164"/>
      <c r="E42" s="1165"/>
      <c r="F42" s="1146"/>
      <c r="G42" s="1166"/>
      <c r="H42" s="1164"/>
      <c r="I42" s="1146"/>
      <c r="J42" s="1164"/>
      <c r="K42" s="1165"/>
    </row>
    <row r="43" spans="1:181">
      <c r="A43" s="1172">
        <v>2373</v>
      </c>
      <c r="B43" s="1158" t="s">
        <v>153</v>
      </c>
      <c r="C43" s="1143"/>
      <c r="D43" s="1154">
        <v>6924</v>
      </c>
      <c r="E43" s="1145">
        <v>83088</v>
      </c>
      <c r="F43" s="1168"/>
      <c r="G43" s="1144">
        <v>8361</v>
      </c>
      <c r="H43" s="1154">
        <v>100332</v>
      </c>
      <c r="I43" s="1168"/>
      <c r="J43" s="1154">
        <v>9401</v>
      </c>
      <c r="K43" s="1145">
        <v>112812</v>
      </c>
    </row>
    <row r="44" spans="1:181">
      <c r="B44" s="1137"/>
    </row>
    <row r="45" spans="1:181">
      <c r="A45" s="1170" t="s">
        <v>189</v>
      </c>
      <c r="B45" s="1137"/>
    </row>
    <row r="46" spans="1:181">
      <c r="A46" s="1170" t="s">
        <v>173</v>
      </c>
      <c r="B46" s="1137"/>
    </row>
    <row r="47" spans="1:181">
      <c r="A47" s="1177" t="s">
        <v>169</v>
      </c>
      <c r="B47" s="1137"/>
    </row>
    <row r="48" spans="1:181">
      <c r="A48" s="1170" t="s">
        <v>170</v>
      </c>
      <c r="B48" s="1137"/>
    </row>
    <row r="49" spans="1:10">
      <c r="A49" s="1174"/>
      <c r="B49" s="1137"/>
    </row>
    <row r="50" spans="1:10">
      <c r="A50" s="1170" t="s">
        <v>160</v>
      </c>
      <c r="B50" s="1137"/>
      <c r="J50" s="1175"/>
    </row>
    <row r="51" spans="1:10">
      <c r="A51" s="1170" t="s">
        <v>159</v>
      </c>
      <c r="B51" s="1137"/>
      <c r="J51" s="1176"/>
    </row>
    <row r="52" spans="1:10">
      <c r="A52" s="1200">
        <v>40436</v>
      </c>
      <c r="B52" s="1137"/>
    </row>
    <row r="53" spans="1:10">
      <c r="B53" s="1137"/>
    </row>
    <row r="54" spans="1:10">
      <c r="B54" s="1137"/>
    </row>
    <row r="55" spans="1:10">
      <c r="B55" s="1137"/>
    </row>
    <row r="56" spans="1:10">
      <c r="B56" s="1137"/>
    </row>
    <row r="57" spans="1:10">
      <c r="B57" s="1137"/>
    </row>
    <row r="58" spans="1:10">
      <c r="B58" s="1137"/>
    </row>
    <row r="59" spans="1:10">
      <c r="B59" s="1137"/>
    </row>
    <row r="60" spans="1:10">
      <c r="B60" s="1137"/>
    </row>
    <row r="61" spans="1:10">
      <c r="B61" s="1137"/>
    </row>
    <row r="62" spans="1:10">
      <c r="B62" s="1137"/>
    </row>
    <row r="63" spans="1:10">
      <c r="B63" s="1137"/>
    </row>
    <row r="64" spans="1:10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  <row r="135" spans="2:2">
      <c r="B135" s="1137"/>
    </row>
    <row r="136" spans="2:2">
      <c r="B136" s="1137"/>
    </row>
    <row r="137" spans="2:2">
      <c r="B137" s="1137"/>
    </row>
    <row r="138" spans="2:2">
      <c r="B138" s="1137"/>
    </row>
    <row r="139" spans="2:2">
      <c r="B139" s="1137"/>
    </row>
    <row r="140" spans="2:2">
      <c r="B140" s="1137"/>
    </row>
    <row r="141" spans="2:2">
      <c r="B141" s="1137"/>
    </row>
    <row r="142" spans="2:2">
      <c r="B142" s="1137"/>
    </row>
    <row r="143" spans="2:2">
      <c r="B143" s="1137"/>
    </row>
    <row r="144" spans="2:2">
      <c r="B144" s="1137"/>
    </row>
    <row r="145" spans="2:2">
      <c r="B145" s="1137"/>
    </row>
    <row r="146" spans="2:2">
      <c r="B146" s="1137"/>
    </row>
    <row r="147" spans="2:2">
      <c r="B147" s="1137"/>
    </row>
    <row r="148" spans="2:2">
      <c r="B148" s="1137"/>
    </row>
    <row r="149" spans="2:2">
      <c r="B149" s="1137"/>
    </row>
    <row r="150" spans="2:2">
      <c r="B150" s="1137"/>
    </row>
    <row r="151" spans="2:2">
      <c r="B151" s="1137"/>
    </row>
    <row r="152" spans="2:2">
      <c r="B152" s="1137"/>
    </row>
    <row r="153" spans="2:2">
      <c r="B153" s="1137"/>
    </row>
    <row r="154" spans="2:2">
      <c r="B154" s="1137"/>
    </row>
    <row r="155" spans="2:2">
      <c r="B155" s="1137"/>
    </row>
    <row r="156" spans="2:2">
      <c r="B156" s="1137"/>
    </row>
    <row r="157" spans="2:2">
      <c r="B157" s="1137"/>
    </row>
    <row r="158" spans="2:2">
      <c r="B158" s="1137"/>
    </row>
    <row r="159" spans="2:2">
      <c r="B159" s="1137"/>
    </row>
    <row r="160" spans="2:2">
      <c r="B160" s="1137"/>
    </row>
    <row r="161" spans="2:2">
      <c r="B161" s="1137"/>
    </row>
    <row r="162" spans="2:2">
      <c r="B162" s="113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Y134"/>
  <sheetViews>
    <sheetView workbookViewId="0">
      <selection activeCell="R48" sqref="R48"/>
    </sheetView>
  </sheetViews>
  <sheetFormatPr defaultRowHeight="12.75"/>
  <cols>
    <col min="1" max="1" width="9.7109375" style="1170" customWidth="1"/>
    <col min="2" max="2" width="14.8554687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1" s="1136" customFormat="1" ht="9.75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>
      <c r="A2" s="1180" t="s">
        <v>166</v>
      </c>
      <c r="B2" s="1151"/>
      <c r="C2" s="1148"/>
      <c r="D2" s="1150" t="s">
        <v>176</v>
      </c>
      <c r="E2" s="1150"/>
      <c r="F2" s="1149"/>
      <c r="G2" s="1150"/>
      <c r="H2" s="1150"/>
      <c r="I2" s="1149"/>
      <c r="J2" s="1150"/>
      <c r="K2" s="1152"/>
    </row>
    <row r="3" spans="1:181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62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>
        <v>2482</v>
      </c>
      <c r="B6" s="1157" t="s">
        <v>155</v>
      </c>
      <c r="C6" s="1140"/>
      <c r="D6" s="1153">
        <v>4143</v>
      </c>
      <c r="E6" s="1142">
        <v>49716</v>
      </c>
      <c r="F6" s="1146"/>
      <c r="G6" s="1141">
        <v>5222</v>
      </c>
      <c r="H6" s="1153">
        <v>62664</v>
      </c>
      <c r="I6" s="1146"/>
      <c r="J6" s="1153">
        <v>10040</v>
      </c>
      <c r="K6" s="1142">
        <v>120480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1">
      <c r="A9" s="1169" t="s">
        <v>4</v>
      </c>
      <c r="B9" s="1157"/>
      <c r="C9" s="1140"/>
      <c r="D9" s="1153"/>
      <c r="E9" s="1142"/>
      <c r="F9" s="1146"/>
      <c r="G9" s="1141"/>
      <c r="H9" s="1153"/>
      <c r="I9" s="1146"/>
      <c r="J9" s="1153"/>
      <c r="K9" s="1142"/>
      <c r="L9" s="1138"/>
      <c r="M9" s="1138"/>
      <c r="N9" s="1138"/>
      <c r="O9" s="1138"/>
      <c r="P9" s="1138"/>
      <c r="Q9" s="1138"/>
      <c r="R9" s="1138"/>
      <c r="S9" s="1138"/>
      <c r="T9" s="1138"/>
      <c r="U9" s="1138"/>
      <c r="V9" s="1138"/>
      <c r="W9" s="1138"/>
      <c r="X9" s="1138"/>
      <c r="Y9" s="1138"/>
      <c r="Z9" s="1138"/>
      <c r="AA9" s="1138"/>
      <c r="AB9" s="1138"/>
      <c r="AC9" s="1138"/>
      <c r="AD9" s="1138"/>
      <c r="AE9" s="1138"/>
      <c r="AF9" s="1138"/>
      <c r="AG9" s="1138"/>
      <c r="AH9" s="1138"/>
      <c r="AI9" s="1138"/>
      <c r="AJ9" s="1138"/>
      <c r="AK9" s="1138"/>
      <c r="AL9" s="1138"/>
      <c r="AM9" s="1138"/>
      <c r="AN9" s="1138"/>
      <c r="AO9" s="1138"/>
      <c r="AP9" s="1138"/>
      <c r="AQ9" s="1138"/>
      <c r="AR9" s="1138"/>
      <c r="AS9" s="1138"/>
      <c r="AT9" s="1138"/>
      <c r="AU9" s="1138"/>
      <c r="AV9" s="1138"/>
      <c r="AW9" s="1138"/>
      <c r="AX9" s="1138"/>
      <c r="AY9" s="1138"/>
      <c r="AZ9" s="1138"/>
      <c r="BA9" s="1138"/>
      <c r="BB9" s="1138"/>
      <c r="BC9" s="1138"/>
      <c r="BD9" s="1138"/>
      <c r="BE9" s="1138"/>
      <c r="BF9" s="1138"/>
      <c r="BG9" s="1138"/>
      <c r="BH9" s="1138"/>
      <c r="BI9" s="1138"/>
      <c r="BJ9" s="1138"/>
      <c r="BK9" s="1138"/>
      <c r="BL9" s="1138"/>
      <c r="BM9" s="1138"/>
      <c r="BN9" s="1138"/>
      <c r="BO9" s="1138"/>
      <c r="BP9" s="1138"/>
      <c r="BQ9" s="1138"/>
      <c r="BR9" s="1138"/>
      <c r="BS9" s="1138"/>
      <c r="BT9" s="1138"/>
      <c r="BU9" s="1138"/>
      <c r="BV9" s="1138"/>
      <c r="BW9" s="1138"/>
      <c r="BX9" s="1138"/>
      <c r="BY9" s="1138"/>
      <c r="BZ9" s="1138"/>
      <c r="CA9" s="1138"/>
      <c r="CB9" s="1138"/>
      <c r="CC9" s="1138"/>
      <c r="CD9" s="1138"/>
      <c r="CE9" s="1138"/>
      <c r="CF9" s="1138"/>
      <c r="CG9" s="1138"/>
      <c r="CH9" s="1138"/>
      <c r="CI9" s="1138"/>
      <c r="CJ9" s="1138"/>
      <c r="CK9" s="1138"/>
      <c r="CL9" s="1138"/>
      <c r="CM9" s="1138"/>
      <c r="CN9" s="1138"/>
      <c r="CO9" s="1138"/>
      <c r="CP9" s="1138"/>
      <c r="CQ9" s="1138"/>
      <c r="CR9" s="1138"/>
      <c r="CS9" s="1138"/>
      <c r="CT9" s="1138"/>
      <c r="CU9" s="1138"/>
      <c r="CV9" s="1138"/>
      <c r="CW9" s="1138"/>
      <c r="CX9" s="1138"/>
      <c r="CY9" s="1138"/>
      <c r="CZ9" s="1138"/>
      <c r="DA9" s="1138"/>
      <c r="DB9" s="1138"/>
      <c r="DC9" s="1138"/>
      <c r="DD9" s="1138"/>
      <c r="DE9" s="1138"/>
      <c r="DF9" s="1138"/>
      <c r="DG9" s="1138"/>
      <c r="DH9" s="1138"/>
      <c r="DI9" s="1138"/>
      <c r="DJ9" s="1138"/>
      <c r="DK9" s="1138"/>
      <c r="DL9" s="1138"/>
      <c r="DM9" s="1138"/>
      <c r="DN9" s="1138"/>
      <c r="DO9" s="1138"/>
      <c r="DP9" s="1138"/>
      <c r="DQ9" s="1138"/>
      <c r="DR9" s="1138"/>
      <c r="DS9" s="1138"/>
      <c r="DT9" s="1138"/>
      <c r="DU9" s="1138"/>
      <c r="DV9" s="1138"/>
      <c r="DW9" s="1138"/>
      <c r="DX9" s="1138"/>
      <c r="DY9" s="1138"/>
      <c r="DZ9" s="1138"/>
      <c r="EA9" s="1138"/>
      <c r="EB9" s="1138"/>
      <c r="EC9" s="1138"/>
      <c r="ED9" s="1138"/>
      <c r="EE9" s="1138"/>
      <c r="EF9" s="1138"/>
      <c r="EG9" s="1138"/>
      <c r="EH9" s="1138"/>
      <c r="EI9" s="1138"/>
      <c r="EJ9" s="1138"/>
      <c r="EK9" s="1138"/>
      <c r="EL9" s="1138"/>
      <c r="EM9" s="1138"/>
      <c r="EN9" s="1138"/>
      <c r="EO9" s="1138"/>
      <c r="EP9" s="1138"/>
      <c r="EQ9" s="1138"/>
      <c r="ER9" s="1138"/>
      <c r="ES9" s="1138"/>
      <c r="ET9" s="1138"/>
      <c r="EU9" s="1138"/>
      <c r="EV9" s="1138"/>
      <c r="EW9" s="1138"/>
      <c r="EX9" s="1138"/>
      <c r="EY9" s="1138"/>
      <c r="EZ9" s="1138"/>
      <c r="FA9" s="1138"/>
      <c r="FB9" s="1138"/>
      <c r="FC9" s="1138"/>
      <c r="FD9" s="1138"/>
      <c r="FE9" s="1138"/>
      <c r="FF9" s="1138"/>
      <c r="FG9" s="1138"/>
      <c r="FH9" s="1138"/>
      <c r="FI9" s="1138"/>
      <c r="FJ9" s="1138"/>
      <c r="FK9" s="1138"/>
      <c r="FL9" s="1138"/>
      <c r="FM9" s="1138"/>
      <c r="FN9" s="1138"/>
      <c r="FO9" s="1138"/>
      <c r="FP9" s="1138"/>
      <c r="FQ9" s="1138"/>
      <c r="FR9" s="1138"/>
      <c r="FS9" s="1138"/>
      <c r="FT9" s="1138"/>
      <c r="FU9" s="1138"/>
      <c r="FV9" s="1138"/>
      <c r="FW9" s="1138"/>
      <c r="FX9" s="1138"/>
      <c r="FY9" s="1138"/>
    </row>
    <row r="10" spans="1:181">
      <c r="A10" s="1169">
        <v>2482</v>
      </c>
      <c r="B10" s="1157" t="s">
        <v>156</v>
      </c>
      <c r="C10" s="1140"/>
      <c r="D10" s="1153">
        <v>4757</v>
      </c>
      <c r="E10" s="1142">
        <v>57084</v>
      </c>
      <c r="F10" s="1146"/>
      <c r="G10" s="1141">
        <v>6603</v>
      </c>
      <c r="H10" s="1153">
        <v>79236</v>
      </c>
      <c r="I10" s="1146"/>
      <c r="J10" s="1153">
        <v>11026</v>
      </c>
      <c r="K10" s="1142">
        <v>132312</v>
      </c>
      <c r="L10" s="1138"/>
      <c r="M10" s="1138"/>
      <c r="N10" s="1138"/>
      <c r="O10" s="1138"/>
      <c r="P10" s="1138"/>
      <c r="Q10" s="1138"/>
      <c r="R10" s="1138"/>
      <c r="S10" s="113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  <c r="AJ10" s="1138"/>
      <c r="AK10" s="1138"/>
      <c r="AL10" s="1138"/>
      <c r="AM10" s="1138"/>
      <c r="AN10" s="1138"/>
      <c r="AO10" s="1138"/>
      <c r="AP10" s="1138"/>
      <c r="AQ10" s="1138"/>
      <c r="AR10" s="1138"/>
      <c r="AS10" s="1138"/>
      <c r="AT10" s="1138"/>
      <c r="AU10" s="1138"/>
      <c r="AV10" s="1138"/>
      <c r="AW10" s="1138"/>
      <c r="AX10" s="1138"/>
      <c r="AY10" s="1138"/>
      <c r="AZ10" s="1138"/>
      <c r="BA10" s="1138"/>
      <c r="BB10" s="1138"/>
      <c r="BC10" s="1138"/>
      <c r="BD10" s="1138"/>
      <c r="BE10" s="1138"/>
      <c r="BF10" s="1138"/>
      <c r="BG10" s="1138"/>
      <c r="BH10" s="1138"/>
      <c r="BI10" s="1138"/>
      <c r="BJ10" s="1138"/>
      <c r="BK10" s="1138"/>
      <c r="BL10" s="1138"/>
      <c r="BM10" s="1138"/>
      <c r="BN10" s="1138"/>
      <c r="BO10" s="1138"/>
      <c r="BP10" s="1138"/>
      <c r="BQ10" s="1138"/>
      <c r="BR10" s="1138"/>
      <c r="BS10" s="1138"/>
      <c r="BT10" s="1138"/>
      <c r="BU10" s="1138"/>
      <c r="BV10" s="1138"/>
      <c r="BW10" s="1138"/>
      <c r="BX10" s="1138"/>
      <c r="BY10" s="1138"/>
      <c r="BZ10" s="1138"/>
      <c r="CA10" s="1138"/>
      <c r="CB10" s="1138"/>
      <c r="CC10" s="1138"/>
      <c r="CD10" s="1138"/>
      <c r="CE10" s="1138"/>
      <c r="CF10" s="1138"/>
      <c r="CG10" s="1138"/>
      <c r="CH10" s="1138"/>
      <c r="CI10" s="1138"/>
      <c r="CJ10" s="1138"/>
      <c r="CK10" s="1138"/>
      <c r="CL10" s="1138"/>
      <c r="CM10" s="1138"/>
      <c r="CN10" s="1138"/>
      <c r="CO10" s="1138"/>
      <c r="CP10" s="1138"/>
      <c r="CQ10" s="1138"/>
      <c r="CR10" s="1138"/>
      <c r="CS10" s="1138"/>
      <c r="CT10" s="1138"/>
      <c r="CU10" s="1138"/>
      <c r="CV10" s="1138"/>
      <c r="CW10" s="1138"/>
      <c r="CX10" s="1138"/>
      <c r="CY10" s="1138"/>
      <c r="CZ10" s="1138"/>
      <c r="DA10" s="1138"/>
      <c r="DB10" s="1138"/>
      <c r="DC10" s="1138"/>
      <c r="DD10" s="1138"/>
      <c r="DE10" s="1138"/>
      <c r="DF10" s="1138"/>
      <c r="DG10" s="1138"/>
      <c r="DH10" s="1138"/>
      <c r="DI10" s="1138"/>
      <c r="DJ10" s="1138"/>
      <c r="DK10" s="1138"/>
      <c r="DL10" s="1138"/>
      <c r="DM10" s="1138"/>
      <c r="DN10" s="1138"/>
      <c r="DO10" s="1138"/>
      <c r="DP10" s="1138"/>
      <c r="DQ10" s="1138"/>
      <c r="DR10" s="1138"/>
      <c r="DS10" s="1138"/>
      <c r="DT10" s="1138"/>
      <c r="DU10" s="1138"/>
      <c r="DV10" s="1138"/>
      <c r="DW10" s="1138"/>
      <c r="DX10" s="1138"/>
      <c r="DY10" s="1138"/>
      <c r="DZ10" s="1138"/>
      <c r="EA10" s="1138"/>
      <c r="EB10" s="1138"/>
      <c r="EC10" s="1138"/>
      <c r="ED10" s="1138"/>
      <c r="EE10" s="1138"/>
      <c r="EF10" s="1138"/>
      <c r="EG10" s="1138"/>
      <c r="EH10" s="1138"/>
      <c r="EI10" s="1138"/>
      <c r="EJ10" s="1138"/>
      <c r="EK10" s="1138"/>
      <c r="EL10" s="1138"/>
      <c r="EM10" s="1138"/>
      <c r="EN10" s="1138"/>
      <c r="EO10" s="1138"/>
      <c r="EP10" s="1138"/>
      <c r="EQ10" s="1138"/>
      <c r="ER10" s="1138"/>
      <c r="ES10" s="1138"/>
      <c r="ET10" s="1138"/>
      <c r="EU10" s="1138"/>
      <c r="EV10" s="1138"/>
      <c r="EW10" s="1138"/>
      <c r="EX10" s="1138"/>
      <c r="EY10" s="1138"/>
      <c r="EZ10" s="1138"/>
      <c r="FA10" s="1138"/>
      <c r="FB10" s="1138"/>
      <c r="FC10" s="1138"/>
      <c r="FD10" s="1138"/>
      <c r="FE10" s="1138"/>
      <c r="FF10" s="1138"/>
      <c r="FG10" s="1138"/>
      <c r="FH10" s="1138"/>
      <c r="FI10" s="1138"/>
      <c r="FJ10" s="1138"/>
      <c r="FK10" s="1138"/>
      <c r="FL10" s="1138"/>
      <c r="FM10" s="1138"/>
      <c r="FN10" s="1138"/>
      <c r="FO10" s="1138"/>
      <c r="FP10" s="1138"/>
      <c r="FQ10" s="1138"/>
      <c r="FR10" s="1138"/>
      <c r="FS10" s="1138"/>
      <c r="FT10" s="1138"/>
      <c r="FU10" s="1138"/>
      <c r="FV10" s="1138"/>
      <c r="FW10" s="1138"/>
      <c r="FX10" s="1138"/>
      <c r="FY10" s="1138"/>
    </row>
    <row r="11" spans="1:181">
      <c r="A11" s="1169"/>
      <c r="B11" s="1157"/>
      <c r="C11" s="1140"/>
      <c r="D11" s="1153"/>
      <c r="E11" s="1142"/>
      <c r="F11" s="1146"/>
      <c r="G11" s="1141"/>
      <c r="H11" s="1153"/>
      <c r="I11" s="1146"/>
      <c r="J11" s="1153"/>
      <c r="K11" s="1142"/>
      <c r="L11" s="1138"/>
      <c r="M11" s="1138"/>
      <c r="N11" s="1138"/>
      <c r="O11" s="1181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</row>
    <row r="12" spans="1:181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1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2482</v>
      </c>
      <c r="B14" s="1157" t="s">
        <v>163</v>
      </c>
      <c r="C14" s="1140"/>
      <c r="D14" s="1153">
        <v>6011</v>
      </c>
      <c r="E14" s="1142">
        <v>72132</v>
      </c>
      <c r="F14" s="1146"/>
      <c r="G14" s="1141">
        <v>7254</v>
      </c>
      <c r="H14" s="1153">
        <v>87048</v>
      </c>
      <c r="I14" s="1146"/>
      <c r="J14" s="1153">
        <v>11557</v>
      </c>
      <c r="K14" s="1142">
        <v>138684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B16" s="1137"/>
    </row>
    <row r="17" spans="1:11">
      <c r="A17" s="1170" t="s">
        <v>189</v>
      </c>
      <c r="B17" s="1137"/>
    </row>
    <row r="18" spans="1:11">
      <c r="A18" s="1170" t="s">
        <v>173</v>
      </c>
      <c r="B18" s="1137"/>
    </row>
    <row r="19" spans="1:11">
      <c r="A19" s="1177" t="s">
        <v>169</v>
      </c>
      <c r="B19" s="1137"/>
      <c r="K19" s="1135" t="s">
        <v>3</v>
      </c>
    </row>
    <row r="20" spans="1:11">
      <c r="A20" s="1170" t="s">
        <v>170</v>
      </c>
      <c r="B20" s="1137"/>
    </row>
    <row r="21" spans="1:11">
      <c r="A21" s="1174"/>
      <c r="B21" s="1137"/>
    </row>
    <row r="22" spans="1:11">
      <c r="A22" s="1170" t="s">
        <v>160</v>
      </c>
      <c r="B22" s="1137"/>
      <c r="J22" s="1175"/>
    </row>
    <row r="23" spans="1:11">
      <c r="A23" s="1170" t="s">
        <v>159</v>
      </c>
      <c r="B23" s="1137"/>
      <c r="J23" s="1176"/>
    </row>
    <row r="24" spans="1:11">
      <c r="A24" s="1200">
        <v>40436</v>
      </c>
      <c r="B24" s="1137"/>
    </row>
    <row r="25" spans="1:11">
      <c r="B25" s="1137"/>
    </row>
    <row r="26" spans="1:11">
      <c r="B26" s="1137"/>
    </row>
    <row r="27" spans="1:11">
      <c r="B27" s="1137"/>
    </row>
    <row r="28" spans="1:11">
      <c r="B28" s="1137"/>
    </row>
    <row r="29" spans="1:11">
      <c r="B29" s="1137"/>
    </row>
    <row r="30" spans="1:11">
      <c r="B30" s="1137"/>
    </row>
    <row r="31" spans="1:11">
      <c r="B31" s="1137"/>
    </row>
    <row r="32" spans="1:11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Y134"/>
  <sheetViews>
    <sheetView workbookViewId="0">
      <selection activeCell="S48" sqref="S48"/>
    </sheetView>
  </sheetViews>
  <sheetFormatPr defaultRowHeight="12.75"/>
  <cols>
    <col min="1" max="1" width="9.7109375" style="1170" customWidth="1"/>
    <col min="2" max="2" width="14.28515625" style="1134" customWidth="1"/>
    <col min="3" max="3" width="1.7109375" style="1138" customWidth="1"/>
    <col min="4" max="4" width="9.140625" style="1135"/>
    <col min="5" max="5" width="10.140625" style="1135" bestFit="1" customWidth="1"/>
    <col min="6" max="6" width="1.7109375" customWidth="1"/>
    <col min="7" max="7" width="9.7109375" style="1135" customWidth="1"/>
    <col min="8" max="8" width="12" style="1135" customWidth="1"/>
    <col min="9" max="9" width="1.7109375" customWidth="1"/>
    <col min="10" max="10" width="9" style="1135" customWidth="1"/>
    <col min="11" max="11" width="10.42578125" style="1135" customWidth="1"/>
  </cols>
  <sheetData>
    <row r="1" spans="1:181" s="1136" customFormat="1" ht="9" customHeight="1">
      <c r="A1" s="1189"/>
      <c r="B1" s="1188"/>
      <c r="C1" s="1188"/>
      <c r="D1" s="1187"/>
      <c r="E1" s="1187"/>
      <c r="F1" s="1188"/>
      <c r="G1" s="1187"/>
      <c r="H1" s="1187"/>
      <c r="I1" s="1188"/>
      <c r="J1" s="1187"/>
      <c r="K1" s="1187"/>
    </row>
    <row r="2" spans="1:181" s="1137" customFormat="1">
      <c r="A2" s="1180" t="s">
        <v>166</v>
      </c>
      <c r="B2" s="1151"/>
      <c r="C2" s="1148"/>
      <c r="D2" s="1150" t="s">
        <v>177</v>
      </c>
      <c r="E2" s="1150"/>
      <c r="F2" s="1149"/>
      <c r="G2" s="1150"/>
      <c r="H2" s="1150"/>
      <c r="I2" s="1149"/>
      <c r="J2" s="1150"/>
      <c r="K2" s="1152"/>
    </row>
    <row r="3" spans="1:181" s="1137" customFormat="1">
      <c r="A3" s="1171" t="s">
        <v>161</v>
      </c>
      <c r="B3" s="1148"/>
      <c r="C3" s="1149"/>
      <c r="D3" s="1155" t="s">
        <v>142</v>
      </c>
      <c r="E3" s="1152"/>
      <c r="F3" s="1151"/>
      <c r="G3" s="1155" t="s">
        <v>140</v>
      </c>
      <c r="H3" s="1152"/>
      <c r="I3" s="1151"/>
      <c r="J3" s="1183" t="s">
        <v>171</v>
      </c>
      <c r="K3" s="1184"/>
    </row>
    <row r="4" spans="1:181" s="1137" customFormat="1">
      <c r="A4" s="1171" t="s">
        <v>162</v>
      </c>
      <c r="B4" s="1147"/>
      <c r="C4" s="1159"/>
      <c r="D4" s="1160" t="s">
        <v>150</v>
      </c>
      <c r="E4" s="1161" t="s">
        <v>27</v>
      </c>
      <c r="F4" s="1162"/>
      <c r="G4" s="1160" t="s">
        <v>150</v>
      </c>
      <c r="H4" s="1161" t="s">
        <v>27</v>
      </c>
      <c r="I4" s="1162"/>
      <c r="J4" s="1185" t="s">
        <v>150</v>
      </c>
      <c r="K4" s="1186" t="s">
        <v>27</v>
      </c>
    </row>
    <row r="5" spans="1:181">
      <c r="A5" s="1169" t="s">
        <v>2</v>
      </c>
      <c r="B5" s="1156"/>
      <c r="C5" s="1140"/>
      <c r="D5" s="1153"/>
      <c r="E5" s="1142"/>
      <c r="F5" s="1146"/>
      <c r="G5" s="1141"/>
      <c r="H5" s="1153"/>
      <c r="I5" s="1146"/>
      <c r="J5" s="1153"/>
      <c r="K5" s="1142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/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8"/>
      <c r="EG5" s="1138"/>
      <c r="EH5" s="1138"/>
      <c r="EI5" s="1138"/>
      <c r="EJ5" s="1138"/>
      <c r="EK5" s="1138"/>
      <c r="EL5" s="1138"/>
      <c r="EM5" s="1138"/>
      <c r="EN5" s="1138"/>
      <c r="EO5" s="1138"/>
      <c r="EP5" s="1138"/>
      <c r="EQ5" s="1138"/>
      <c r="ER5" s="1138"/>
      <c r="ES5" s="1138"/>
      <c r="ET5" s="1138"/>
      <c r="EU5" s="1138"/>
      <c r="EV5" s="1138"/>
      <c r="EW5" s="1138"/>
      <c r="EX5" s="1138"/>
      <c r="EY5" s="1138"/>
      <c r="EZ5" s="1138"/>
      <c r="FA5" s="1138"/>
      <c r="FB5" s="1138"/>
      <c r="FC5" s="1138"/>
      <c r="FD5" s="1138"/>
      <c r="FE5" s="1138"/>
      <c r="FF5" s="1138"/>
      <c r="FG5" s="1138"/>
      <c r="FH5" s="1138"/>
      <c r="FI5" s="1138"/>
      <c r="FJ5" s="1138"/>
      <c r="FK5" s="1138"/>
      <c r="FL5" s="1138"/>
      <c r="FM5" s="1138"/>
      <c r="FN5" s="1138"/>
      <c r="FO5" s="1138"/>
      <c r="FP5" s="1138"/>
      <c r="FQ5" s="1138"/>
      <c r="FR5" s="1138"/>
      <c r="FS5" s="1138"/>
      <c r="FT5" s="1138"/>
      <c r="FU5" s="1138"/>
      <c r="FV5" s="1138"/>
      <c r="FW5" s="1138"/>
      <c r="FX5" s="1138"/>
      <c r="FY5" s="1138"/>
    </row>
    <row r="6" spans="1:181">
      <c r="A6" s="1169">
        <v>2481</v>
      </c>
      <c r="B6" s="1157" t="s">
        <v>155</v>
      </c>
      <c r="C6" s="1140"/>
      <c r="D6" s="1153">
        <v>4757</v>
      </c>
      <c r="E6" s="1142">
        <v>57084</v>
      </c>
      <c r="F6" s="1146"/>
      <c r="G6" s="1141">
        <v>6011</v>
      </c>
      <c r="H6" s="1153">
        <v>72132</v>
      </c>
      <c r="I6" s="1146"/>
      <c r="J6" s="1153">
        <v>11557</v>
      </c>
      <c r="K6" s="1142">
        <v>138684</v>
      </c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38"/>
      <c r="BK6" s="1138"/>
      <c r="BL6" s="1138"/>
      <c r="BM6" s="1138"/>
      <c r="BN6" s="1138"/>
      <c r="BO6" s="1138"/>
      <c r="BP6" s="1138"/>
      <c r="BQ6" s="1138"/>
      <c r="BR6" s="1138"/>
      <c r="BS6" s="1138"/>
      <c r="BT6" s="1138"/>
      <c r="BU6" s="1138"/>
      <c r="BV6" s="1138"/>
      <c r="BW6" s="1138"/>
      <c r="BX6" s="1138"/>
      <c r="BY6" s="1138"/>
      <c r="BZ6" s="1138"/>
      <c r="CA6" s="1138"/>
      <c r="CB6" s="1138"/>
      <c r="CC6" s="1138"/>
      <c r="CD6" s="1138"/>
      <c r="CE6" s="1138"/>
      <c r="CF6" s="1138"/>
      <c r="CG6" s="1138"/>
      <c r="CH6" s="1138"/>
      <c r="CI6" s="1138"/>
      <c r="CJ6" s="1138"/>
      <c r="CK6" s="1138"/>
      <c r="CL6" s="1138"/>
      <c r="CM6" s="1138"/>
      <c r="CN6" s="1138"/>
      <c r="CO6" s="1138"/>
      <c r="CP6" s="1138"/>
      <c r="CQ6" s="1138"/>
      <c r="CR6" s="1138"/>
      <c r="CS6" s="1138"/>
      <c r="CT6" s="1138"/>
      <c r="CU6" s="1138"/>
      <c r="CV6" s="1138"/>
      <c r="CW6" s="1138"/>
      <c r="CX6" s="1138"/>
      <c r="CY6" s="1138"/>
      <c r="CZ6" s="1138"/>
      <c r="DA6" s="1138"/>
      <c r="DB6" s="1138"/>
      <c r="DC6" s="1138"/>
      <c r="DD6" s="1138"/>
      <c r="DE6" s="1138"/>
      <c r="DF6" s="1138"/>
      <c r="DG6" s="1138"/>
      <c r="DH6" s="1138"/>
      <c r="DI6" s="1138"/>
      <c r="DJ6" s="1138"/>
      <c r="DK6" s="1138"/>
      <c r="DL6" s="1138"/>
      <c r="DM6" s="1138"/>
      <c r="DN6" s="1138"/>
      <c r="DO6" s="1138"/>
      <c r="DP6" s="1138"/>
      <c r="DQ6" s="1138"/>
      <c r="DR6" s="1138"/>
      <c r="DS6" s="1138"/>
      <c r="DT6" s="1138"/>
      <c r="DU6" s="1138"/>
      <c r="DV6" s="1138"/>
      <c r="DW6" s="1138"/>
      <c r="DX6" s="1138"/>
      <c r="DY6" s="1138"/>
      <c r="DZ6" s="1138"/>
      <c r="EA6" s="1138"/>
      <c r="EB6" s="1138"/>
      <c r="EC6" s="1138"/>
      <c r="ED6" s="1138"/>
      <c r="EE6" s="1138"/>
      <c r="EF6" s="1138"/>
      <c r="EG6" s="1138"/>
      <c r="EH6" s="1138"/>
      <c r="EI6" s="1138"/>
      <c r="EJ6" s="1138"/>
      <c r="EK6" s="1138"/>
      <c r="EL6" s="1138"/>
      <c r="EM6" s="1138"/>
      <c r="EN6" s="1138"/>
      <c r="EO6" s="1138"/>
      <c r="EP6" s="1138"/>
      <c r="EQ6" s="1138"/>
      <c r="ER6" s="1138"/>
      <c r="ES6" s="1138"/>
      <c r="ET6" s="1138"/>
      <c r="EU6" s="1138"/>
      <c r="EV6" s="1138"/>
      <c r="EW6" s="1138"/>
      <c r="EX6" s="1138"/>
      <c r="EY6" s="1138"/>
      <c r="EZ6" s="1138"/>
      <c r="FA6" s="1138"/>
      <c r="FB6" s="1138"/>
      <c r="FC6" s="1138"/>
      <c r="FD6" s="1138"/>
      <c r="FE6" s="1138"/>
      <c r="FF6" s="1138"/>
      <c r="FG6" s="1138"/>
      <c r="FH6" s="1138"/>
      <c r="FI6" s="1138"/>
      <c r="FJ6" s="1138"/>
      <c r="FK6" s="1138"/>
      <c r="FL6" s="1138"/>
      <c r="FM6" s="1138"/>
      <c r="FN6" s="1138"/>
      <c r="FO6" s="1138"/>
      <c r="FP6" s="1138"/>
      <c r="FQ6" s="1138"/>
      <c r="FR6" s="1138"/>
      <c r="FS6" s="1138"/>
      <c r="FT6" s="1138"/>
      <c r="FU6" s="1138"/>
      <c r="FV6" s="1138"/>
      <c r="FW6" s="1138"/>
      <c r="FX6" s="1138"/>
      <c r="FY6" s="1138"/>
    </row>
    <row r="7" spans="1:181">
      <c r="A7" s="1169"/>
      <c r="B7" s="1157"/>
      <c r="C7" s="1140"/>
      <c r="D7" s="1153"/>
      <c r="E7" s="1142"/>
      <c r="F7" s="1146"/>
      <c r="G7" s="1141"/>
      <c r="H7" s="1153"/>
      <c r="I7" s="1146"/>
      <c r="J7" s="1153"/>
      <c r="K7" s="1142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38"/>
      <c r="AN7" s="1138"/>
      <c r="AO7" s="1138"/>
      <c r="AP7" s="1138"/>
      <c r="AQ7" s="1138"/>
      <c r="AR7" s="1138"/>
      <c r="AS7" s="1138"/>
      <c r="AT7" s="1138"/>
      <c r="AU7" s="1138"/>
      <c r="AV7" s="1138"/>
      <c r="AW7" s="1138"/>
      <c r="AX7" s="1138"/>
      <c r="AY7" s="1138"/>
      <c r="AZ7" s="1138"/>
      <c r="BA7" s="1138"/>
      <c r="BB7" s="1138"/>
      <c r="BC7" s="1138"/>
      <c r="BD7" s="1138"/>
      <c r="BE7" s="1138"/>
      <c r="BF7" s="1138"/>
      <c r="BG7" s="1138"/>
      <c r="BH7" s="1138"/>
      <c r="BI7" s="1138"/>
      <c r="BJ7" s="1138"/>
      <c r="BK7" s="1138"/>
      <c r="BL7" s="1138"/>
      <c r="BM7" s="1138"/>
      <c r="BN7" s="1138"/>
      <c r="BO7" s="1138"/>
      <c r="BP7" s="1138"/>
      <c r="BQ7" s="1138"/>
      <c r="BR7" s="1138"/>
      <c r="BS7" s="1138"/>
      <c r="BT7" s="1138"/>
      <c r="BU7" s="1138"/>
      <c r="BV7" s="1138"/>
      <c r="BW7" s="1138"/>
      <c r="BX7" s="1138"/>
      <c r="BY7" s="1138"/>
      <c r="BZ7" s="1138"/>
      <c r="CA7" s="1138"/>
      <c r="CB7" s="1138"/>
      <c r="CC7" s="1138"/>
      <c r="CD7" s="1138"/>
      <c r="CE7" s="1138"/>
      <c r="CF7" s="1138"/>
      <c r="CG7" s="1138"/>
      <c r="CH7" s="1138"/>
      <c r="CI7" s="1138"/>
      <c r="CJ7" s="1138"/>
      <c r="CK7" s="1138"/>
      <c r="CL7" s="1138"/>
      <c r="CM7" s="1138"/>
      <c r="CN7" s="1138"/>
      <c r="CO7" s="1138"/>
      <c r="CP7" s="1138"/>
      <c r="CQ7" s="1138"/>
      <c r="CR7" s="1138"/>
      <c r="CS7" s="1138"/>
      <c r="CT7" s="1138"/>
      <c r="CU7" s="1138"/>
      <c r="CV7" s="1138"/>
      <c r="CW7" s="1138"/>
      <c r="CX7" s="1138"/>
      <c r="CY7" s="1138"/>
      <c r="CZ7" s="1138"/>
      <c r="DA7" s="1138"/>
      <c r="DB7" s="1138"/>
      <c r="DC7" s="1138"/>
      <c r="DD7" s="1138"/>
      <c r="DE7" s="1138"/>
      <c r="DF7" s="1138"/>
      <c r="DG7" s="1138"/>
      <c r="DH7" s="1138"/>
      <c r="DI7" s="1138"/>
      <c r="DJ7" s="1138"/>
      <c r="DK7" s="1138"/>
      <c r="DL7" s="1138"/>
      <c r="DM7" s="1138"/>
      <c r="DN7" s="1138"/>
      <c r="DO7" s="1138"/>
      <c r="DP7" s="1138"/>
      <c r="DQ7" s="1138"/>
      <c r="DR7" s="1138"/>
      <c r="DS7" s="1138"/>
      <c r="DT7" s="1138"/>
      <c r="DU7" s="1138"/>
      <c r="DV7" s="1138"/>
      <c r="DW7" s="1138"/>
      <c r="DX7" s="1138"/>
      <c r="DY7" s="1138"/>
      <c r="DZ7" s="1138"/>
      <c r="EA7" s="1138"/>
      <c r="EB7" s="1138"/>
      <c r="EC7" s="1138"/>
      <c r="ED7" s="1138"/>
      <c r="EE7" s="1138"/>
      <c r="EF7" s="1138"/>
      <c r="EG7" s="1138"/>
      <c r="EH7" s="1138"/>
      <c r="EI7" s="1138"/>
      <c r="EJ7" s="1138"/>
      <c r="EK7" s="1138"/>
      <c r="EL7" s="1138"/>
      <c r="EM7" s="1138"/>
      <c r="EN7" s="1138"/>
      <c r="EO7" s="1138"/>
      <c r="EP7" s="1138"/>
      <c r="EQ7" s="1138"/>
      <c r="ER7" s="1138"/>
      <c r="ES7" s="1138"/>
      <c r="ET7" s="1138"/>
      <c r="EU7" s="1138"/>
      <c r="EV7" s="1138"/>
      <c r="EW7" s="1138"/>
      <c r="EX7" s="1138"/>
      <c r="EY7" s="1138"/>
      <c r="EZ7" s="1138"/>
      <c r="FA7" s="1138"/>
      <c r="FB7" s="1138"/>
      <c r="FC7" s="1138"/>
      <c r="FD7" s="1138"/>
      <c r="FE7" s="1138"/>
      <c r="FF7" s="1138"/>
      <c r="FG7" s="1138"/>
      <c r="FH7" s="1138"/>
      <c r="FI7" s="1138"/>
      <c r="FJ7" s="1138"/>
      <c r="FK7" s="1138"/>
      <c r="FL7" s="1138"/>
      <c r="FM7" s="1138"/>
      <c r="FN7" s="1138"/>
      <c r="FO7" s="1138"/>
      <c r="FP7" s="1138"/>
      <c r="FQ7" s="1138"/>
      <c r="FR7" s="1138"/>
      <c r="FS7" s="1138"/>
      <c r="FT7" s="1138"/>
      <c r="FU7" s="1138"/>
      <c r="FV7" s="1138"/>
      <c r="FW7" s="1138"/>
      <c r="FX7" s="1138"/>
      <c r="FY7" s="1138"/>
    </row>
    <row r="8" spans="1:181" s="1138" customFormat="1" ht="6" customHeight="1">
      <c r="A8" s="1171"/>
      <c r="B8" s="1195"/>
      <c r="C8" s="1194"/>
      <c r="D8" s="1196"/>
      <c r="E8" s="1197"/>
      <c r="F8" s="1167"/>
      <c r="G8" s="1198"/>
      <c r="H8" s="1196"/>
      <c r="I8" s="1167"/>
      <c r="J8" s="1196"/>
      <c r="K8" s="1197"/>
    </row>
    <row r="9" spans="1:181" s="1138" customFormat="1">
      <c r="A9" s="1169" t="s">
        <v>4</v>
      </c>
      <c r="B9" s="1191"/>
      <c r="C9" s="1140"/>
      <c r="D9" s="1182"/>
      <c r="E9" s="1192"/>
      <c r="F9" s="1146"/>
      <c r="G9" s="1193"/>
      <c r="H9" s="1182"/>
      <c r="I9" s="1146"/>
      <c r="J9" s="1182"/>
      <c r="K9" s="1192"/>
    </row>
    <row r="10" spans="1:181" s="1138" customFormat="1">
      <c r="A10" s="1169">
        <v>2481</v>
      </c>
      <c r="B10" s="1191" t="s">
        <v>156</v>
      </c>
      <c r="C10" s="1140"/>
      <c r="D10" s="1182">
        <v>5469</v>
      </c>
      <c r="E10" s="1192">
        <v>65628</v>
      </c>
      <c r="F10" s="1146"/>
      <c r="G10" s="1193">
        <v>7608</v>
      </c>
      <c r="H10" s="1182">
        <v>91296</v>
      </c>
      <c r="I10" s="1146"/>
      <c r="J10" s="1182">
        <v>12696</v>
      </c>
      <c r="K10" s="1192">
        <v>152352</v>
      </c>
    </row>
    <row r="11" spans="1:181" s="1138" customFormat="1">
      <c r="A11" s="1169"/>
      <c r="B11" s="1191"/>
      <c r="C11" s="1140"/>
      <c r="D11" s="1182"/>
      <c r="E11" s="1192"/>
      <c r="F11" s="1146"/>
      <c r="G11" s="1193"/>
      <c r="H11" s="1182"/>
      <c r="I11" s="1146"/>
      <c r="J11" s="1182"/>
      <c r="K11" s="1192"/>
    </row>
    <row r="12" spans="1:181" s="1138" customFormat="1" ht="6" customHeight="1">
      <c r="A12" s="1171"/>
      <c r="B12" s="1195"/>
      <c r="C12" s="1194"/>
      <c r="D12" s="1196"/>
      <c r="E12" s="1197"/>
      <c r="F12" s="1167"/>
      <c r="G12" s="1198"/>
      <c r="H12" s="1196"/>
      <c r="I12" s="1167"/>
      <c r="J12" s="1196"/>
      <c r="K12" s="1197"/>
    </row>
    <row r="13" spans="1:181">
      <c r="A13" s="1169" t="s">
        <v>5</v>
      </c>
      <c r="B13" s="1157"/>
      <c r="C13" s="1140"/>
      <c r="D13" s="1153"/>
      <c r="E13" s="1142"/>
      <c r="F13" s="1146"/>
      <c r="G13" s="1141"/>
      <c r="H13" s="1153"/>
      <c r="I13" s="1146"/>
      <c r="J13" s="1153"/>
      <c r="K13" s="1142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</row>
    <row r="14" spans="1:181">
      <c r="A14" s="1169">
        <v>2481</v>
      </c>
      <c r="B14" s="1157" t="s">
        <v>163</v>
      </c>
      <c r="C14" s="1140"/>
      <c r="D14" s="1153">
        <v>6924</v>
      </c>
      <c r="E14" s="1142">
        <v>83088</v>
      </c>
      <c r="F14" s="1146"/>
      <c r="G14" s="1141">
        <v>8361</v>
      </c>
      <c r="H14" s="1153">
        <v>100332</v>
      </c>
      <c r="I14" s="1146"/>
      <c r="J14" s="1153">
        <v>13301</v>
      </c>
      <c r="K14" s="1142">
        <v>159612</v>
      </c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</row>
    <row r="15" spans="1:181">
      <c r="A15" s="1172"/>
      <c r="B15" s="1158"/>
      <c r="C15" s="1143"/>
      <c r="D15" s="1154"/>
      <c r="E15" s="1145"/>
      <c r="F15" s="1168"/>
      <c r="G15" s="1144"/>
      <c r="H15" s="1154"/>
      <c r="I15" s="1168"/>
      <c r="J15" s="1154"/>
      <c r="K15" s="1145"/>
      <c r="L15" s="1138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</row>
    <row r="16" spans="1:181">
      <c r="B16" s="1137"/>
    </row>
    <row r="17" spans="1:10">
      <c r="A17" s="1170" t="s">
        <v>189</v>
      </c>
      <c r="B17" s="1137"/>
    </row>
    <row r="18" spans="1:10">
      <c r="A18" s="1170" t="s">
        <v>173</v>
      </c>
      <c r="B18" s="1137"/>
    </row>
    <row r="19" spans="1:10">
      <c r="A19" s="1177" t="s">
        <v>169</v>
      </c>
      <c r="B19" s="1137"/>
    </row>
    <row r="20" spans="1:10">
      <c r="A20" s="1170" t="s">
        <v>170</v>
      </c>
      <c r="B20" s="1137"/>
    </row>
    <row r="21" spans="1:10">
      <c r="A21" s="1174"/>
      <c r="B21" s="1137"/>
    </row>
    <row r="22" spans="1:10">
      <c r="A22" s="1170" t="s">
        <v>160</v>
      </c>
      <c r="B22" s="1137"/>
      <c r="J22" s="1175"/>
    </row>
    <row r="23" spans="1:10">
      <c r="A23" s="1170" t="s">
        <v>159</v>
      </c>
      <c r="B23" s="1137"/>
      <c r="J23" s="1176"/>
    </row>
    <row r="24" spans="1:10">
      <c r="A24" s="1200">
        <v>40436</v>
      </c>
      <c r="B24" s="1137"/>
    </row>
    <row r="25" spans="1:10">
      <c r="B25" s="1137"/>
    </row>
    <row r="26" spans="1:10">
      <c r="B26" s="1137"/>
    </row>
    <row r="27" spans="1:10">
      <c r="B27" s="1137"/>
    </row>
    <row r="28" spans="1:10">
      <c r="B28" s="1137"/>
    </row>
    <row r="29" spans="1:10">
      <c r="B29" s="1137"/>
    </row>
    <row r="30" spans="1:10">
      <c r="B30" s="1137"/>
    </row>
    <row r="31" spans="1:10">
      <c r="B31" s="1137"/>
    </row>
    <row r="32" spans="1:10">
      <c r="B32" s="1137"/>
    </row>
    <row r="33" spans="2:2">
      <c r="B33" s="1137"/>
    </row>
    <row r="34" spans="2:2">
      <c r="B34" s="1137"/>
    </row>
    <row r="35" spans="2:2">
      <c r="B35" s="1137"/>
    </row>
    <row r="36" spans="2:2">
      <c r="B36" s="1137"/>
    </row>
    <row r="37" spans="2:2">
      <c r="B37" s="1137"/>
    </row>
    <row r="38" spans="2:2">
      <c r="B38" s="1137"/>
    </row>
    <row r="39" spans="2:2">
      <c r="B39" s="1137"/>
    </row>
    <row r="40" spans="2:2">
      <c r="B40" s="1137"/>
    </row>
    <row r="41" spans="2:2">
      <c r="B41" s="1137"/>
    </row>
    <row r="42" spans="2:2">
      <c r="B42" s="1137"/>
    </row>
    <row r="43" spans="2:2">
      <c r="B43" s="1137"/>
    </row>
    <row r="44" spans="2:2">
      <c r="B44" s="1137"/>
    </row>
    <row r="45" spans="2:2">
      <c r="B45" s="1137"/>
    </row>
    <row r="46" spans="2:2">
      <c r="B46" s="1137"/>
    </row>
    <row r="47" spans="2:2">
      <c r="B47" s="1137"/>
    </row>
    <row r="48" spans="2:2">
      <c r="B48" s="1137"/>
    </row>
    <row r="49" spans="2:2">
      <c r="B49" s="1137"/>
    </row>
    <row r="50" spans="2:2">
      <c r="B50" s="1137"/>
    </row>
    <row r="51" spans="2:2">
      <c r="B51" s="1137"/>
    </row>
    <row r="52" spans="2:2">
      <c r="B52" s="1137"/>
    </row>
    <row r="53" spans="2:2">
      <c r="B53" s="1137"/>
    </row>
    <row r="54" spans="2:2">
      <c r="B54" s="1137"/>
    </row>
    <row r="55" spans="2:2">
      <c r="B55" s="1137"/>
    </row>
    <row r="56" spans="2:2">
      <c r="B56" s="1137"/>
    </row>
    <row r="57" spans="2:2">
      <c r="B57" s="1137"/>
    </row>
    <row r="58" spans="2:2">
      <c r="B58" s="1137"/>
    </row>
    <row r="59" spans="2:2">
      <c r="B59" s="1137"/>
    </row>
    <row r="60" spans="2:2">
      <c r="B60" s="1137"/>
    </row>
    <row r="61" spans="2:2">
      <c r="B61" s="1137"/>
    </row>
    <row r="62" spans="2:2">
      <c r="B62" s="1137"/>
    </row>
    <row r="63" spans="2:2">
      <c r="B63" s="1137"/>
    </row>
    <row r="64" spans="2:2">
      <c r="B64" s="1137"/>
    </row>
    <row r="65" spans="2:2">
      <c r="B65" s="1137"/>
    </row>
    <row r="66" spans="2:2">
      <c r="B66" s="1137"/>
    </row>
    <row r="67" spans="2:2">
      <c r="B67" s="1137"/>
    </row>
    <row r="68" spans="2:2">
      <c r="B68" s="1137"/>
    </row>
    <row r="69" spans="2:2">
      <c r="B69" s="1137"/>
    </row>
    <row r="70" spans="2:2">
      <c r="B70" s="1137"/>
    </row>
    <row r="71" spans="2:2">
      <c r="B71" s="1137"/>
    </row>
    <row r="72" spans="2:2">
      <c r="B72" s="1137"/>
    </row>
    <row r="73" spans="2:2">
      <c r="B73" s="1137"/>
    </row>
    <row r="74" spans="2:2">
      <c r="B74" s="1137"/>
    </row>
    <row r="75" spans="2:2">
      <c r="B75" s="1137"/>
    </row>
    <row r="76" spans="2:2">
      <c r="B76" s="1137"/>
    </row>
    <row r="77" spans="2:2">
      <c r="B77" s="1137"/>
    </row>
    <row r="78" spans="2:2">
      <c r="B78" s="1137"/>
    </row>
    <row r="79" spans="2:2">
      <c r="B79" s="1137"/>
    </row>
    <row r="80" spans="2:2">
      <c r="B80" s="1137"/>
    </row>
    <row r="81" spans="2:2">
      <c r="B81" s="1137"/>
    </row>
    <row r="82" spans="2:2">
      <c r="B82" s="1137"/>
    </row>
    <row r="83" spans="2:2">
      <c r="B83" s="1137"/>
    </row>
    <row r="84" spans="2:2">
      <c r="B84" s="1137"/>
    </row>
    <row r="85" spans="2:2">
      <c r="B85" s="1137"/>
    </row>
    <row r="86" spans="2:2">
      <c r="B86" s="1137"/>
    </row>
    <row r="87" spans="2:2">
      <c r="B87" s="1137"/>
    </row>
    <row r="88" spans="2:2">
      <c r="B88" s="1137"/>
    </row>
    <row r="89" spans="2:2">
      <c r="B89" s="1137"/>
    </row>
    <row r="90" spans="2:2">
      <c r="B90" s="1137"/>
    </row>
    <row r="91" spans="2:2">
      <c r="B91" s="1137"/>
    </row>
    <row r="92" spans="2:2">
      <c r="B92" s="1137"/>
    </row>
    <row r="93" spans="2:2">
      <c r="B93" s="1137"/>
    </row>
    <row r="94" spans="2:2">
      <c r="B94" s="1137"/>
    </row>
    <row r="95" spans="2:2">
      <c r="B95" s="1137"/>
    </row>
    <row r="96" spans="2:2">
      <c r="B96" s="1137"/>
    </row>
    <row r="97" spans="2:2">
      <c r="B97" s="1137"/>
    </row>
    <row r="98" spans="2:2">
      <c r="B98" s="1137"/>
    </row>
    <row r="99" spans="2:2">
      <c r="B99" s="1137"/>
    </row>
    <row r="100" spans="2:2">
      <c r="B100" s="1137"/>
    </row>
    <row r="101" spans="2:2">
      <c r="B101" s="1137"/>
    </row>
    <row r="102" spans="2:2">
      <c r="B102" s="1137"/>
    </row>
    <row r="103" spans="2:2">
      <c r="B103" s="1137"/>
    </row>
    <row r="104" spans="2:2">
      <c r="B104" s="1137"/>
    </row>
    <row r="105" spans="2:2">
      <c r="B105" s="1137"/>
    </row>
    <row r="106" spans="2:2">
      <c r="B106" s="1137"/>
    </row>
    <row r="107" spans="2:2">
      <c r="B107" s="1137"/>
    </row>
    <row r="108" spans="2:2">
      <c r="B108" s="1137"/>
    </row>
    <row r="109" spans="2:2">
      <c r="B109" s="1137"/>
    </row>
    <row r="110" spans="2:2">
      <c r="B110" s="1137"/>
    </row>
    <row r="111" spans="2:2">
      <c r="B111" s="1137"/>
    </row>
    <row r="112" spans="2:2">
      <c r="B112" s="1137"/>
    </row>
    <row r="113" spans="2:2">
      <c r="B113" s="1137"/>
    </row>
    <row r="114" spans="2:2">
      <c r="B114" s="1137"/>
    </row>
    <row r="115" spans="2:2">
      <c r="B115" s="1137"/>
    </row>
    <row r="116" spans="2:2">
      <c r="B116" s="1137"/>
    </row>
    <row r="117" spans="2:2">
      <c r="B117" s="1137"/>
    </row>
    <row r="118" spans="2:2">
      <c r="B118" s="1137"/>
    </row>
    <row r="119" spans="2:2">
      <c r="B119" s="1137"/>
    </row>
    <row r="120" spans="2:2">
      <c r="B120" s="1137"/>
    </row>
    <row r="121" spans="2:2">
      <c r="B121" s="1137"/>
    </row>
    <row r="122" spans="2:2">
      <c r="B122" s="1137"/>
    </row>
    <row r="123" spans="2:2">
      <c r="B123" s="1137"/>
    </row>
    <row r="124" spans="2:2">
      <c r="B124" s="1137"/>
    </row>
    <row r="125" spans="2:2">
      <c r="B125" s="1137"/>
    </row>
    <row r="126" spans="2:2">
      <c r="B126" s="1137"/>
    </row>
    <row r="127" spans="2:2">
      <c r="B127" s="1137"/>
    </row>
    <row r="128" spans="2:2">
      <c r="B128" s="1137"/>
    </row>
    <row r="129" spans="2:2">
      <c r="B129" s="1137"/>
    </row>
    <row r="130" spans="2:2">
      <c r="B130" s="1137"/>
    </row>
    <row r="131" spans="2:2">
      <c r="B131" s="1137"/>
    </row>
    <row r="132" spans="2:2">
      <c r="B132" s="1137"/>
    </row>
    <row r="133" spans="2:2">
      <c r="B133" s="1137"/>
    </row>
    <row r="134" spans="2:2">
      <c r="B134" s="11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</vt:i4>
      </vt:variant>
    </vt:vector>
  </HeadingPairs>
  <TitlesOfParts>
    <vt:vector size="51" baseType="lpstr">
      <vt:lpstr>JULY 1,2013 AY</vt:lpstr>
      <vt:lpstr>JULY 1, 2013 12 MONTH</vt:lpstr>
      <vt:lpstr>JULY 1, 2013 CHAIR AY</vt:lpstr>
      <vt:lpstr>JULY 1, 2013 CHAIR 12 MONTH</vt:lpstr>
      <vt:lpstr>History of Salaries Increases</vt:lpstr>
      <vt:lpstr>JULY 1,2010 AY</vt:lpstr>
      <vt:lpstr>JULY 1, 2010 12 MONTH</vt:lpstr>
      <vt:lpstr>JULY 1, 2010 CHAIR AY</vt:lpstr>
      <vt:lpstr>JULY 1, 2010 CHAIR 12 MONTH1</vt:lpstr>
      <vt:lpstr>JULY 1, 2008 AY</vt:lpstr>
      <vt:lpstr>JULY 1, 2008 12 MONTH</vt:lpstr>
      <vt:lpstr>JULY 1, 2008 CHAIR AY</vt:lpstr>
      <vt:lpstr>JULY 1, 2008 CHAIR 12 MONTH</vt:lpstr>
      <vt:lpstr>JULY 1, 2007 AY</vt:lpstr>
      <vt:lpstr>JULY 1, 2007 12 MONTH</vt:lpstr>
      <vt:lpstr>JULY 1, 2007 CHAIR AY</vt:lpstr>
      <vt:lpstr>JULY 1, 2007 CHAIR 12 MONTH</vt:lpstr>
      <vt:lpstr>JULY 1, 2006 AY</vt:lpstr>
      <vt:lpstr>JULY 1, 2006 12 MONTH</vt:lpstr>
      <vt:lpstr>JULY 1, 2006 CHAIR AY</vt:lpstr>
      <vt:lpstr>JULY 1, 2006 CHAIR 12 MONTH</vt:lpstr>
      <vt:lpstr>JULY 1, 2005 AY</vt:lpstr>
      <vt:lpstr>JULY 1, 2005 12 MONTH</vt:lpstr>
      <vt:lpstr>JULY 1, 2005 CHAIR AY</vt:lpstr>
      <vt:lpstr>JULY 1, 2005 CHAIR 12 MONTH</vt:lpstr>
      <vt:lpstr>JULY 1, 2002 AY</vt:lpstr>
      <vt:lpstr>JULY 1, 2002 12 MONTH</vt:lpstr>
      <vt:lpstr>JULY 1, 2002 CHAIR AY</vt:lpstr>
      <vt:lpstr>JULY 1, 2002 CHAIR 12 MONTH</vt:lpstr>
      <vt:lpstr>APRIL 1, 2002 AY</vt:lpstr>
      <vt:lpstr>APRIL 1, 2002 12 MONTH</vt:lpstr>
      <vt:lpstr>JULY 1, 2000 AY</vt:lpstr>
      <vt:lpstr>JULY 1, 2000 12 MONTH</vt:lpstr>
      <vt:lpstr>JULY 1, 1999 AY </vt:lpstr>
      <vt:lpstr>JULY 1, 1999 12 MONTH</vt:lpstr>
      <vt:lpstr>SEPT 1, 1998 AY</vt:lpstr>
      <vt:lpstr>SEPT 1, 1998 12 MONTH</vt:lpstr>
      <vt:lpstr>JULY 1, 1997 AY</vt:lpstr>
      <vt:lpstr>JULY 1, 1997 12 MONTH</vt:lpstr>
      <vt:lpstr>JULY 1, 1996 AY</vt:lpstr>
      <vt:lpstr>JULY 1, 1996 12 MONTH</vt:lpstr>
      <vt:lpstr>JULY 1, 1995 AY</vt:lpstr>
      <vt:lpstr>JULY 1, 1995 12 MONTH</vt:lpstr>
      <vt:lpstr>'APRIL 1, 2002 AY'!Print_Area</vt:lpstr>
      <vt:lpstr>'History of Salaries Increases'!Print_Area</vt:lpstr>
      <vt:lpstr>'JULY 1, 1999 AY '!Print_Area</vt:lpstr>
      <vt:lpstr>'JULY 1, 2000 AY'!Print_Area</vt:lpstr>
      <vt:lpstr>'JULY 1, 2002 AY'!Print_Area</vt:lpstr>
      <vt:lpstr>'JULY 1, 2002 CHAIR 12 MONTH'!Print_Area</vt:lpstr>
      <vt:lpstr>'SEPT 1, 1998 AY'!Print_Area</vt:lpstr>
      <vt:lpstr>'History of Salaries Increases'!Print_Titles</vt:lpstr>
    </vt:vector>
  </TitlesOfParts>
  <Company>AF/CSUN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CSU User</cp:lastModifiedBy>
  <cp:lastPrinted>2010-09-17T19:57:54Z</cp:lastPrinted>
  <dcterms:created xsi:type="dcterms:W3CDTF">2002-05-10T18:06:36Z</dcterms:created>
  <dcterms:modified xsi:type="dcterms:W3CDTF">2013-12-20T19:33:34Z</dcterms:modified>
</cp:coreProperties>
</file>