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  <sheet name="Sheet2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<sst xmlns="http://schemas.openxmlformats.org/spreadsheetml/2006/main" count="90" uniqueCount="64">
  <si>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</si>
  <si>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</si>
  <si>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</si>
  <si>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</si>
  <si>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</si>
  <si>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</si>
  <si>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</si>
  <si>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</si>
  <si>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</si>
  <si>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</si>
  <si>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</si>
  <si>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</si>
  <si>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</si>
  <si>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</si>
  <si>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</si>
  <si>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</si>
  <si>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</si>
  <si>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</si>
  <si>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</si>
  <si>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</si>
  <si>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</si>
  <si>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</si>
  <si>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</si>
  <si>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</si>
  <si>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</si>
  <si>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</si>
  <si>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</si>
  <si>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</si>
  <si>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</si>
  <si>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</si>
  <si>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</si>
  <si>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</si>
  <si>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</si>
  <si>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</si>
  <si>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</si>
  <si>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</si>
  <si>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</si>
  <si>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</si>
  <si>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</si>
  <si>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</si>
  <si>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</si>
  <si>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</si>
  <si>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</si>
  <si>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</si>
  <si>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</si>
  <si>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</si>
  <si>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</si>
  <si>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</si>
  <si>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</si>
  <si>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</si>
  <si>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</si>
  <si>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</si>
  <si>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</si>
  <si>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</si>
  <si>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>if traveling to SRI, please note a $5 per person/per day fee (commonly $15/person for 3-day trips)</t>
  </si>
  <si>
    <t>Using approved vendor (same as last two trips to Taiwan)</t>
  </si>
  <si>
    <t>(see above)</t>
  </si>
  <si>
    <t>travel insurance, tour bus guide, per diem, cell service</t>
  </si>
  <si>
    <t>printing/copying</t>
  </si>
  <si>
    <t>tour bus guide</t>
  </si>
  <si>
    <t>IRA Proposal Sponsor Name: Billy Wagner</t>
  </si>
  <si>
    <t>Number of Students Participating: 15</t>
  </si>
  <si>
    <t>Number of Faculty: 1</t>
  </si>
  <si>
    <t>Activity Title: UNIV 392: Health and Culture in Taiwan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</si>
</sst>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3" borderId="1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4">
    <cellStyle name="Followed Hyperlink" xfId="3" builtinId="9" hidden="1"/>
    <cellStyle name="Hyperlink" xfId="2" builtinId="8" hidden="1"/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zoomScalePageLayoutView="125" workbookViewId="0">
      <selection activeCell="F5" sqref="F5:H5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9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63</v>
      </c>
    </row>
    <row r="2" spans="2:12" ht="18.75" customHeight="1" x14ac:dyDescent="0.25">
      <c r="B2" s="49" t="s">
        <v>52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60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61</v>
      </c>
      <c r="G4" s="47"/>
      <c r="H4" s="48"/>
      <c r="L4" s="16"/>
    </row>
    <row r="5" spans="2:12" x14ac:dyDescent="0.25">
      <c r="E5" s="1" t="s">
        <v>1</v>
      </c>
      <c r="F5" s="46" t="s">
        <v>62</v>
      </c>
      <c r="G5" s="51"/>
      <c r="H5" s="52"/>
    </row>
    <row r="6" spans="2:12" x14ac:dyDescent="0.25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1500</v>
      </c>
      <c r="F7" s="3">
        <v>15</v>
      </c>
      <c r="G7" s="24">
        <f>PRODUCT(F7,E7)</f>
        <v>22500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>
        <v>0</v>
      </c>
      <c r="G8" s="24">
        <f>SUM(E8*F8)</f>
        <v>0</v>
      </c>
      <c r="H8" s="39" t="s">
        <v>55</v>
      </c>
    </row>
    <row r="9" spans="2:12" ht="15.75" x14ac:dyDescent="0.3">
      <c r="B9" s="3"/>
      <c r="C9" s="3"/>
      <c r="D9" s="3" t="s">
        <v>6</v>
      </c>
      <c r="E9" s="21">
        <v>100</v>
      </c>
      <c r="F9" s="3">
        <v>15</v>
      </c>
      <c r="G9" s="24">
        <f t="shared" ref="G9:G17" si="0">PRODUCT(F9,E9)</f>
        <v>1500</v>
      </c>
      <c r="H9" s="3"/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ht="27" x14ac:dyDescent="0.3">
      <c r="B11" s="3"/>
      <c r="C11" s="3"/>
      <c r="D11" s="3" t="s">
        <v>27</v>
      </c>
      <c r="E11" s="21">
        <v>720</v>
      </c>
      <c r="F11" s="3">
        <v>15</v>
      </c>
      <c r="G11" s="24">
        <f t="shared" si="0"/>
        <v>10800</v>
      </c>
      <c r="H11" s="40" t="s">
        <v>54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75</v>
      </c>
      <c r="F14" s="3">
        <v>15</v>
      </c>
      <c r="G14" s="24">
        <f t="shared" si="0"/>
        <v>1125</v>
      </c>
      <c r="H14" s="39" t="s">
        <v>53</v>
      </c>
    </row>
    <row r="15" spans="2:12" ht="15.75" x14ac:dyDescent="0.3">
      <c r="B15" s="3"/>
      <c r="C15" s="3" t="s">
        <v>1</v>
      </c>
      <c r="D15" s="3" t="s">
        <v>9</v>
      </c>
      <c r="E15" s="21">
        <v>145</v>
      </c>
      <c r="F15" s="3">
        <v>15</v>
      </c>
      <c r="G15" s="24">
        <f t="shared" si="0"/>
        <v>2175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>
        <v>200</v>
      </c>
      <c r="F17" s="5">
        <v>15</v>
      </c>
      <c r="G17" s="24">
        <f t="shared" si="0"/>
        <v>3000</v>
      </c>
      <c r="H17" s="30" t="s">
        <v>59</v>
      </c>
    </row>
    <row r="18" spans="2:8" ht="15.75" x14ac:dyDescent="0.3">
      <c r="B18" s="4"/>
      <c r="C18" s="6"/>
      <c r="D18" s="11" t="s">
        <v>19</v>
      </c>
      <c r="E18" s="23">
        <f>SUM(E7:E17)</f>
        <v>2750</v>
      </c>
      <c r="F18" s="5"/>
      <c r="G18" s="23">
        <f>SUM(G7:G17)</f>
        <v>41100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>
        <v>1500</v>
      </c>
      <c r="F20" s="3">
        <v>1</v>
      </c>
      <c r="G20" s="24">
        <f>PRODUCT(E20,F20)</f>
        <v>1500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>
        <v>0</v>
      </c>
      <c r="G21" s="24">
        <f>SUM(E21*F21)</f>
        <v>0</v>
      </c>
      <c r="H21" s="39" t="s">
        <v>56</v>
      </c>
    </row>
    <row r="22" spans="2:8" ht="15.75" x14ac:dyDescent="0.3">
      <c r="B22" s="3"/>
      <c r="C22" s="3"/>
      <c r="D22" s="3" t="s">
        <v>6</v>
      </c>
      <c r="E22" s="21">
        <v>100</v>
      </c>
      <c r="F22" s="3">
        <v>1</v>
      </c>
      <c r="G22" s="24">
        <f t="shared" ref="G22:G28" si="1">PRODUCT(F22,E22)</f>
        <v>100</v>
      </c>
      <c r="H22" s="3"/>
    </row>
    <row r="23" spans="2:8" ht="15.75" x14ac:dyDescent="0.3">
      <c r="B23" s="3"/>
      <c r="C23" s="3"/>
      <c r="D23" s="3" t="s">
        <v>27</v>
      </c>
      <c r="E23" s="21">
        <v>1440</v>
      </c>
      <c r="F23" s="3">
        <v>1</v>
      </c>
      <c r="G23" s="24">
        <f t="shared" si="1"/>
        <v>1440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75</v>
      </c>
      <c r="F26" s="3"/>
      <c r="G26" s="24">
        <f t="shared" si="1"/>
        <v>75</v>
      </c>
      <c r="H26" s="3"/>
    </row>
    <row r="27" spans="2:8" ht="15.75" x14ac:dyDescent="0.3">
      <c r="B27" s="3"/>
      <c r="C27" s="3"/>
      <c r="D27" s="3" t="s">
        <v>9</v>
      </c>
      <c r="E27" s="21">
        <v>145</v>
      </c>
      <c r="F27" s="3"/>
      <c r="G27" s="24">
        <f t="shared" si="1"/>
        <v>145</v>
      </c>
      <c r="H27" s="3"/>
    </row>
    <row r="28" spans="2:8" ht="15.75" x14ac:dyDescent="0.3">
      <c r="B28" s="3"/>
      <c r="C28" s="3" t="s">
        <v>12</v>
      </c>
      <c r="D28" s="3"/>
      <c r="E28" s="21">
        <v>770</v>
      </c>
      <c r="F28" s="3"/>
      <c r="G28" s="24">
        <f t="shared" si="1"/>
        <v>770</v>
      </c>
      <c r="H28" s="3" t="s">
        <v>57</v>
      </c>
    </row>
    <row r="29" spans="2:8" ht="15.75" x14ac:dyDescent="0.3">
      <c r="B29" s="3"/>
      <c r="C29" s="3"/>
      <c r="D29" s="1" t="s">
        <v>20</v>
      </c>
      <c r="E29" s="24">
        <f>SUM(E20:E28)</f>
        <v>4040</v>
      </c>
      <c r="F29" s="19"/>
      <c r="G29" s="24">
        <f>SUM(G20:G28)</f>
        <v>4030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>
        <v>50</v>
      </c>
      <c r="F31" s="3"/>
      <c r="G31" s="24">
        <f>PRODUCT(E31,F31)</f>
        <v>50</v>
      </c>
      <c r="H31" s="3"/>
    </row>
    <row r="32" spans="2:8" ht="27.75" customHeight="1" x14ac:dyDescent="0.3">
      <c r="B32" s="3"/>
      <c r="C32" s="3"/>
      <c r="D32" s="3" t="s">
        <v>50</v>
      </c>
      <c r="E32" s="21">
        <v>125</v>
      </c>
      <c r="F32" s="3"/>
      <c r="G32" s="24">
        <f t="shared" ref="G32:G33" si="2">PRODUCT(E32,F32)</f>
        <v>125</v>
      </c>
      <c r="H32" s="40" t="s">
        <v>58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175</v>
      </c>
      <c r="F34" s="19"/>
      <c r="G34" s="24">
        <f>SUM(E31:E33)</f>
        <v>175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>
        <v>50</v>
      </c>
      <c r="F38" s="3">
        <v>15</v>
      </c>
      <c r="G38" s="24">
        <f t="shared" si="3"/>
        <v>750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50</v>
      </c>
      <c r="F41" s="19"/>
      <c r="G41" s="24">
        <f>SUM(G36:G40)</f>
        <v>750</v>
      </c>
      <c r="H41" s="3"/>
    </row>
    <row r="42" spans="2:8" x14ac:dyDescent="0.25">
      <c r="B42" s="58" t="s">
        <v>37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38</v>
      </c>
      <c r="C43" s="50" t="s">
        <v>42</v>
      </c>
      <c r="D43" s="51"/>
      <c r="E43" s="51"/>
      <c r="F43" s="52"/>
      <c r="G43" s="26">
        <f>G18</f>
        <v>41100</v>
      </c>
      <c r="H43" s="9"/>
    </row>
    <row r="44" spans="2:8" ht="15.75" x14ac:dyDescent="0.3">
      <c r="B44" s="38" t="s">
        <v>39</v>
      </c>
      <c r="C44" s="50" t="s">
        <v>45</v>
      </c>
      <c r="D44" s="53"/>
      <c r="E44" s="53"/>
      <c r="F44" s="54"/>
      <c r="G44" s="28">
        <f>PRODUCT(G43,0.67)</f>
        <v>27537</v>
      </c>
      <c r="H44" s="15"/>
    </row>
    <row r="45" spans="2:8" ht="15.75" x14ac:dyDescent="0.3">
      <c r="B45" s="33" t="s">
        <v>40</v>
      </c>
      <c r="C45" s="50" t="s">
        <v>33</v>
      </c>
      <c r="D45" s="51"/>
      <c r="E45" s="51"/>
      <c r="F45" s="52"/>
      <c r="G45" s="26">
        <f>G29</f>
        <v>4030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51"/>
      <c r="E46" s="51"/>
      <c r="F46" s="52"/>
      <c r="G46" s="26">
        <f>G34</f>
        <v>175</v>
      </c>
      <c r="H46" s="9" t="s">
        <v>36</v>
      </c>
    </row>
    <row r="47" spans="2:8" ht="15.75" x14ac:dyDescent="0.3">
      <c r="B47" s="32"/>
      <c r="C47" s="59" t="s">
        <v>47</v>
      </c>
      <c r="D47" s="60"/>
      <c r="E47" s="60"/>
      <c r="F47" s="61"/>
      <c r="G47" s="27">
        <f>SUM(G43,G45,G46)</f>
        <v>45305</v>
      </c>
      <c r="H47" s="12"/>
    </row>
    <row r="48" spans="2:8" x14ac:dyDescent="0.25">
      <c r="B48" s="13"/>
      <c r="C48" s="57" t="s">
        <v>46</v>
      </c>
      <c r="D48" s="57"/>
      <c r="E48" s="57"/>
      <c r="F48" s="57"/>
      <c r="G48" s="29">
        <f>SUM(G44,G45,G46)</f>
        <v>31742</v>
      </c>
      <c r="H48" s="14"/>
    </row>
    <row r="49" spans="2:8" ht="15.75" x14ac:dyDescent="0.3">
      <c r="B49" s="8"/>
      <c r="C49" s="50" t="s">
        <v>48</v>
      </c>
      <c r="D49" s="51"/>
      <c r="E49" s="51"/>
      <c r="F49" s="52"/>
      <c r="G49" s="26">
        <f>PRODUCT(G43,0.33)</f>
        <v>13563</v>
      </c>
      <c r="H49" s="15"/>
    </row>
    <row r="50" spans="2:8" ht="15.75" x14ac:dyDescent="0.3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4" fitToHeight="0" orientation="portrait" r:id="rId1"/>
  <headerFooter scaleWithDoc="0" alignWithMargins="0"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2018-10-11T23:07:55Z</cp:lastPrinted>
  <dcterms:created xsi:type="dcterms:W3CDTF">2013-01-23T23:52:36Z</dcterms:created>
  <dcterms:modified xsi:type="dcterms:W3CDTF">2018-10-11T23:07:58Z</dcterms:modified>
</cp:coreProperties>
</file>