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5200" windowHeight="11850"/>
  </bookViews>
  <sheets>
    <sheet name="IRA Activities Requiring Travel" sheetId="2" r:id="rId1"/>
    <sheet name="Sheet2" sheetId="3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G8" i="2"/>
  <c r="G21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41" i="2" s="1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7" i="2"/>
  <c r="E41" i="2"/>
  <c r="E29" i="2"/>
  <c r="E18" i="2"/>
  <c r="G18" i="2"/>
  <c r="G43" i="2" s="1"/>
  <c r="G29" i="2"/>
  <c r="G45" i="2" s="1"/>
  <c r="G44" i="2" l="1"/>
  <c r="G48" i="2" s="1"/>
  <c r="G47" i="2"/>
  <c r="G49" i="2"/>
</calcChain>
</file>

<file path=xl/sharedStrings.xml><?xml version="1.0" encoding="utf-8"?>
<sst xmlns="http://schemas.openxmlformats.org/spreadsheetml/2006/main" count="89" uniqueCount="61">
  <si>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</si>
  <si>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</si>
  <si>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</si>
  <si>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</si>
  <si>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</si>
  <si>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</si>
  <si>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</si>
  <si>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</si>
  <si>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</si>
  <si>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</si>
  <si>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</si>
  <si>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</si>
  <si>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</si>
  <si>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</si>
  <si>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</si>
  <si>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</si>
  <si>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</si>
  <si>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</si>
  <si>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</si>
  <si>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</si>
  <si>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</si>
  <si>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</si>
  <si>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</si>
  <si>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</si>
  <si>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</si>
  <si>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</si>
  <si>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</si>
  <si>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</si>
  <si>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</si>
  <si>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</si>
  <si>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</si>
  <si>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</si>
  <si>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</si>
  <si>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</si>
  <si>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</si>
  <si>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</si>
  <si>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</si>
  <si>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</si>
  <si>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</si>
  <si>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</si>
  <si>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</si>
  <si>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</si>
  <si>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</si>
  <si>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</si>
  <si>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</si>
  <si>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</si>
  <si>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</si>
  <si>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</si>
  <si>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</si>
  <si>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</si>
  <si>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</si>
  <si>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</si>
  <si>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</si>
  <si>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AY 2018 - 2019</t>
  </si>
  <si>
    <t xml:space="preserve">Boat transportation to Santa Rosa Island: Island Packers </t>
    <phoneticPr fontId="0" type="noConversion"/>
  </si>
  <si>
    <t>3 day trip to SRIRS fro 25 studetns</t>
  </si>
  <si>
    <t>25 students @ $20/day for 3 days</t>
  </si>
  <si>
    <t>Activity Title: Changes in Community Perceptions, Understandings, and Expectations of the Santa Rosa Island Research Station</t>
  </si>
  <si>
    <t>IRA Proposal Sponsor Name: JAIME MATERA</t>
  </si>
  <si>
    <t>Number of Students Participating: 25</t>
  </si>
  <si>
    <t>Number of Faculty: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</si>
</sst>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zoomScalePageLayoutView="130" workbookViewId="0">
      <selection activeCell="H21" sqref="H21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47.8554687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57</v>
      </c>
    </row>
    <row r="2" spans="2:12" ht="18.75" customHeight="1" x14ac:dyDescent="0.25">
      <c r="B2" s="62" t="s">
        <v>53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58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59</v>
      </c>
      <c r="G4" s="60"/>
      <c r="H4" s="61"/>
      <c r="L4" s="16"/>
    </row>
    <row r="5" spans="2:12" x14ac:dyDescent="0.25">
      <c r="E5" s="1" t="s">
        <v>1</v>
      </c>
      <c r="F5" s="41" t="s">
        <v>60</v>
      </c>
      <c r="G5" s="42"/>
      <c r="H5" s="43"/>
    </row>
    <row r="6" spans="2:12" x14ac:dyDescent="0.25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0</v>
      </c>
      <c r="F8" s="3"/>
      <c r="G8" s="24">
        <f>SUM(E8*F8)</f>
        <v>0</v>
      </c>
      <c r="H8" s="39" t="s">
        <v>51</v>
      </c>
    </row>
    <row r="9" spans="2:12" ht="15.75" x14ac:dyDescent="0.3">
      <c r="B9" s="3"/>
      <c r="C9" s="3"/>
      <c r="D9" s="3" t="s">
        <v>6</v>
      </c>
      <c r="G9" s="24"/>
      <c r="H9" s="3"/>
    </row>
    <row r="10" spans="2:12" ht="39" customHeight="1" x14ac:dyDescent="0.3">
      <c r="B10" s="3"/>
      <c r="C10" s="3"/>
      <c r="D10" s="3" t="s">
        <v>44</v>
      </c>
      <c r="E10" s="21">
        <v>104</v>
      </c>
      <c r="F10" s="3">
        <v>25</v>
      </c>
      <c r="G10" s="24">
        <f>PRODUCT(E10,F10)</f>
        <v>2600</v>
      </c>
      <c r="H10" s="3" t="s">
        <v>54</v>
      </c>
      <c r="I10" s="37"/>
    </row>
    <row r="11" spans="2:12" ht="15.75" x14ac:dyDescent="0.3">
      <c r="B11" s="3"/>
      <c r="C11" s="3"/>
      <c r="D11" s="3" t="s">
        <v>27</v>
      </c>
      <c r="E11" s="21">
        <v>15</v>
      </c>
      <c r="F11" s="3">
        <v>25</v>
      </c>
      <c r="G11" s="24">
        <f t="shared" ref="G11:G17" si="0">PRODUCT(F11,E11)</f>
        <v>375</v>
      </c>
      <c r="H11" s="40" t="s">
        <v>55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60</v>
      </c>
      <c r="F14" s="3">
        <v>25</v>
      </c>
      <c r="G14" s="24">
        <f t="shared" si="0"/>
        <v>1500</v>
      </c>
      <c r="H14" s="3" t="s">
        <v>56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179</v>
      </c>
      <c r="F18" s="5"/>
      <c r="G18" s="23">
        <f>SUM(G7:G17)</f>
        <v>4475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/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>
        <v>104</v>
      </c>
      <c r="F22" s="3">
        <v>1</v>
      </c>
      <c r="G22" s="24">
        <f t="shared" ref="G22:G28" si="1">PRODUCT(F22,E22)</f>
        <v>104</v>
      </c>
      <c r="H22" s="3"/>
    </row>
    <row r="23" spans="2:8" ht="15.75" x14ac:dyDescent="0.3">
      <c r="B23" s="3"/>
      <c r="C23" s="3"/>
      <c r="D23" s="3" t="s">
        <v>27</v>
      </c>
      <c r="E23" s="21">
        <v>15</v>
      </c>
      <c r="F23" s="3">
        <v>1</v>
      </c>
      <c r="G23" s="24">
        <f t="shared" si="1"/>
        <v>15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60</v>
      </c>
      <c r="F26" s="3">
        <v>1</v>
      </c>
      <c r="G26" s="24">
        <f t="shared" si="1"/>
        <v>60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179</v>
      </c>
      <c r="F29" s="19"/>
      <c r="G29" s="24">
        <f>SUM(G20:G28)</f>
        <v>179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5" t="s">
        <v>37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38</v>
      </c>
      <c r="C43" s="49" t="s">
        <v>42</v>
      </c>
      <c r="D43" s="42"/>
      <c r="E43" s="42"/>
      <c r="F43" s="43"/>
      <c r="G43" s="26">
        <f>G18</f>
        <v>4475</v>
      </c>
      <c r="H43" s="9"/>
    </row>
    <row r="44" spans="2:8" ht="15.75" x14ac:dyDescent="0.3">
      <c r="B44" s="38" t="s">
        <v>39</v>
      </c>
      <c r="C44" s="49" t="s">
        <v>45</v>
      </c>
      <c r="D44" s="51"/>
      <c r="E44" s="51"/>
      <c r="F44" s="52"/>
      <c r="G44" s="28">
        <f>PRODUCT(G43,0.67)</f>
        <v>2998.25</v>
      </c>
      <c r="H44" s="15"/>
    </row>
    <row r="45" spans="2:8" ht="15.75" x14ac:dyDescent="0.3">
      <c r="B45" s="33" t="s">
        <v>40</v>
      </c>
      <c r="C45" s="49" t="s">
        <v>33</v>
      </c>
      <c r="D45" s="42"/>
      <c r="E45" s="42"/>
      <c r="F45" s="43"/>
      <c r="G45" s="26">
        <f>G29</f>
        <v>179</v>
      </c>
      <c r="H45" s="9" t="s">
        <v>34</v>
      </c>
    </row>
    <row r="46" spans="2:8" ht="15.75" x14ac:dyDescent="0.3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ht="15.75" x14ac:dyDescent="0.3">
      <c r="B47" s="32"/>
      <c r="C47" s="46" t="s">
        <v>47</v>
      </c>
      <c r="D47" s="47"/>
      <c r="E47" s="47"/>
      <c r="F47" s="48"/>
      <c r="G47" s="27">
        <f>SUM(G43,G45,G46)</f>
        <v>4654</v>
      </c>
      <c r="H47" s="12"/>
    </row>
    <row r="48" spans="2:8" x14ac:dyDescent="0.25">
      <c r="B48" s="13"/>
      <c r="C48" s="44" t="s">
        <v>46</v>
      </c>
      <c r="D48" s="44"/>
      <c r="E48" s="44"/>
      <c r="F48" s="44"/>
      <c r="G48" s="29">
        <f>SUM(G44,G45,G46)</f>
        <v>3177.25</v>
      </c>
      <c r="H48" s="14"/>
    </row>
    <row r="49" spans="2:8" ht="15.75" x14ac:dyDescent="0.3">
      <c r="B49" s="8"/>
      <c r="C49" s="49" t="s">
        <v>48</v>
      </c>
      <c r="D49" s="42"/>
      <c r="E49" s="42"/>
      <c r="F49" s="43"/>
      <c r="G49" s="26">
        <f>PRODUCT(G43,0.33)</f>
        <v>1476.75</v>
      </c>
      <c r="H49" s="15"/>
    </row>
    <row r="50" spans="2:8" ht="15.75" x14ac:dyDescent="0.3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2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2018-11-30T01:03:26Z</cp:lastPrinted>
  <dcterms:created xsi:type="dcterms:W3CDTF">2013-01-23T23:52:36Z</dcterms:created>
  <dcterms:modified xsi:type="dcterms:W3CDTF">2018-11-30T01:03:29Z</dcterms:modified>
</cp:coreProperties>
</file>