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240" yWindow="120" windowWidth="19320" windowHeight="15480"/>
  </bookViews>
  <sheets>
    <sheet name="Prius" sheetId="2" r:id="rId1"/>
    <sheet name="Focus" sheetId="11" r:id="rId2"/>
    <sheet name="Plot Vars" sheetId="6" state="hidden" r:id="rId3"/>
    <sheet name="(Other Variables)" sheetId="7" state="hidden" r:id="rId4"/>
    <sheet name="(Ranges)" sheetId="9" state="hidden" r:id="rId5"/>
    <sheet name="(Import)" sheetId="10" state="hidden" r:id="rId6"/>
  </sheets>
  <definedNames>
    <definedName name="Alternatives_plt">'Plot Vars'!$B$8:$B$12</definedName>
    <definedName name="Risk_AnalysisQ">'Plot Vars'!$B$43:$B$45</definedName>
    <definedName name="Scores" localSheetId="1">#REF!</definedName>
    <definedName name="Scores">#REF!</definedName>
    <definedName name="Scores_Hi">'Plot Vars'!$B$22:$B$26</definedName>
    <definedName name="Scores_Lo">'Plot Vars'!$B$15:$B$19</definedName>
    <definedName name="Scores_Risk_Adjusted" localSheetId="1">#REF!</definedName>
    <definedName name="Scores_Risk_Adjusted">#REF!</definedName>
    <definedName name="Scores_Risk_Adjusted_Hi">'Plot Vars'!$B$36:$B$40</definedName>
    <definedName name="Scores_Risk_Adjusted_Lo">'Plot Vars'!$B$29:$B$33</definedName>
    <definedName name="Std_Dev_Ratings" localSheetId="1">Focus!#REF!</definedName>
    <definedName name="Std_Dev_Ratings">Prius!#REF!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1"/>
  <c r="F12"/>
  <c r="G12"/>
  <c r="F17"/>
  <c r="B8"/>
  <c r="B12"/>
  <c r="C12"/>
  <c r="B17"/>
  <c r="F13"/>
  <c r="F14"/>
  <c r="B13"/>
  <c r="B14"/>
  <c r="F8" i="2"/>
  <c r="F12"/>
  <c r="G12"/>
  <c r="F17"/>
  <c r="F13"/>
  <c r="F14"/>
  <c r="B8"/>
  <c r="B12"/>
  <c r="C12"/>
  <c r="B17"/>
  <c r="B13"/>
  <c r="B14"/>
  <c r="R4" i="10"/>
  <c r="B3"/>
  <c r="B1"/>
  <c r="D1"/>
  <c r="F1"/>
  <c r="H1"/>
  <c r="J1"/>
  <c r="L1"/>
  <c r="N1"/>
  <c r="P1"/>
  <c r="R1"/>
  <c r="T1"/>
  <c r="V1"/>
  <c r="X1"/>
  <c r="Z1"/>
  <c r="AB1"/>
  <c r="AD1"/>
  <c r="AF1"/>
  <c r="AH1"/>
  <c r="AJ1"/>
  <c r="AL1"/>
  <c r="AN1"/>
  <c r="AP1"/>
  <c r="AR1"/>
  <c r="AT1"/>
  <c r="AV1"/>
  <c r="AX1"/>
  <c r="AZ1"/>
  <c r="BB1"/>
  <c r="BD1"/>
  <c r="BF1"/>
  <c r="BH1"/>
  <c r="BJ1"/>
  <c r="BL1"/>
  <c r="B2"/>
  <c r="D2"/>
  <c r="F2"/>
  <c r="H2"/>
  <c r="J2"/>
  <c r="L2"/>
  <c r="N2"/>
  <c r="P2"/>
  <c r="R2"/>
  <c r="T2"/>
  <c r="V2"/>
  <c r="X2"/>
  <c r="Z2"/>
  <c r="AB2"/>
  <c r="AD2"/>
  <c r="AF2"/>
  <c r="AH2"/>
  <c r="AJ2"/>
  <c r="AL2"/>
  <c r="AN2"/>
  <c r="AP2"/>
  <c r="AR2"/>
  <c r="AT2"/>
  <c r="AV2"/>
  <c r="AX2"/>
  <c r="AZ2"/>
  <c r="BB2"/>
  <c r="BD2"/>
  <c r="BF2"/>
  <c r="BH2"/>
  <c r="D3"/>
  <c r="F3"/>
  <c r="H3"/>
  <c r="J3"/>
  <c r="L3"/>
  <c r="N3"/>
  <c r="P3"/>
  <c r="R3"/>
  <c r="T3"/>
  <c r="B4"/>
  <c r="D4"/>
  <c r="F4"/>
  <c r="H4"/>
  <c r="J4"/>
  <c r="L4"/>
  <c r="N4"/>
  <c r="P4"/>
  <c r="T4"/>
  <c r="V4"/>
  <c r="X4"/>
  <c r="AD4"/>
  <c r="AF4"/>
  <c r="AH4"/>
  <c r="AJ4"/>
  <c r="AL4"/>
  <c r="AN4"/>
  <c r="AP4"/>
  <c r="AR4"/>
  <c r="AT4"/>
  <c r="AV4"/>
  <c r="AX4"/>
  <c r="AZ4"/>
  <c r="BB4"/>
  <c r="BD4"/>
  <c r="BF4"/>
  <c r="BH4"/>
  <c r="BJ4"/>
  <c r="BL4"/>
  <c r="B5"/>
  <c r="D5"/>
  <c r="F5"/>
  <c r="H5"/>
  <c r="J5"/>
  <c r="L5"/>
  <c r="N5"/>
  <c r="P5"/>
  <c r="R5"/>
  <c r="T5"/>
  <c r="V5"/>
  <c r="X5"/>
  <c r="Z5"/>
  <c r="AB5"/>
  <c r="AD5"/>
  <c r="AF5"/>
  <c r="AH5"/>
  <c r="AJ5"/>
  <c r="AL5"/>
  <c r="AN5"/>
  <c r="AP5"/>
  <c r="AR5"/>
  <c r="AT5"/>
  <c r="AV5"/>
  <c r="AX5"/>
  <c r="Z4"/>
  <c r="AB4"/>
  <c r="AZ5"/>
</calcChain>
</file>

<file path=xl/comments1.xml><?xml version="1.0" encoding="utf-8"?>
<comments xmlns="http://schemas.openxmlformats.org/spreadsheetml/2006/main">
  <authors>
    <author>Janson Chapman</author>
  </authors>
  <commentList>
    <comment ref="B8" authorId="0">
      <text>
        <r>
          <rPr>
            <b/>
            <sz val="9"/>
            <color indexed="81"/>
            <rFont val="Arial"/>
            <family val="2"/>
          </rPr>
          <t>"FALSE" equals no additional mileage fee (180 miles included per day)</t>
        </r>
      </text>
    </comment>
    <comment ref="F8" authorId="0">
      <text>
        <r>
          <rPr>
            <b/>
            <sz val="9"/>
            <color indexed="81"/>
            <rFont val="Arial"/>
            <family val="2"/>
          </rPr>
          <t>"FALSE" equals no additional mileage fee (180 miles included per day)</t>
        </r>
      </text>
    </comment>
  </commentList>
</comments>
</file>

<file path=xl/comments2.xml><?xml version="1.0" encoding="utf-8"?>
<comments xmlns="http://schemas.openxmlformats.org/spreadsheetml/2006/main">
  <authors>
    <author>Janson Chapman</author>
  </authors>
  <commentList>
    <comment ref="B8" authorId="0">
      <text>
        <r>
          <rPr>
            <b/>
            <sz val="9"/>
            <color indexed="81"/>
            <rFont val="Arial"/>
            <family val="2"/>
          </rPr>
          <t>"FALSE" equals no additional mileage fee (180 miles included per day)</t>
        </r>
      </text>
    </comment>
    <comment ref="F8" authorId="0">
      <text>
        <r>
          <rPr>
            <b/>
            <sz val="9"/>
            <color indexed="81"/>
            <rFont val="Arial"/>
            <family val="2"/>
          </rPr>
          <t>"FALSE" equals no additional mileage fee (180 miles included per day)</t>
        </r>
      </text>
    </comment>
  </commentList>
</comments>
</file>

<file path=xl/comments3.xml><?xml version="1.0" encoding="utf-8"?>
<comments xmlns="http://schemas.openxmlformats.org/spreadsheetml/2006/main">
  <authors>
    <author>VISTA$</author>
  </authors>
  <commentList>
    <comment ref="A14" authorId="0">
      <text>
        <r>
          <rPr>
            <b/>
            <sz val="8"/>
            <rFont val="Arial"/>
            <family val="2"/>
          </rPr>
          <t>Lower error limit for final score for each
decision alternative
(variable Scores_Lo)</t>
        </r>
      </text>
    </comment>
    <comment ref="A21" authorId="0">
      <text>
        <r>
          <rPr>
            <b/>
            <sz val="8"/>
            <rFont val="Arial"/>
            <family val="2"/>
          </rPr>
          <t>Upper error limit for final score for each
decision alternative
(variable Scores_Hi)</t>
        </r>
      </text>
    </comment>
    <comment ref="A28" authorId="0">
      <text>
        <r>
          <rPr>
            <b/>
            <sz val="8"/>
            <rFont val="Arial"/>
            <family val="2"/>
          </rPr>
          <t>Lower error limit for final score for each
decision alternative, including adjustment for
risk
(variable Scores_Risk_Adjusted_Lo)</t>
        </r>
      </text>
    </comment>
    <comment ref="A35" authorId="0">
      <text>
        <r>
          <rPr>
            <b/>
            <sz val="8"/>
            <rFont val="Arial"/>
            <family val="2"/>
          </rPr>
          <t>Upper error limit for final score for each
decision alternative, including adjustment for
risk
(variable Scores_Risk_Adjusted_Hi)</t>
        </r>
      </text>
    </comment>
    <comment ref="A42" authorId="0">
      <text>
        <r>
          <rPr>
            <b/>
            <sz val="8"/>
            <rFont val="Arial"/>
            <family val="2"/>
          </rPr>
          <t>(variable Risk_AnalysisQ)</t>
        </r>
      </text>
    </comment>
  </commentList>
</comments>
</file>

<file path=xl/comments4.xml><?xml version="1.0" encoding="utf-8"?>
<comments xmlns="http://schemas.openxmlformats.org/spreadsheetml/2006/main">
  <authors>
    <author>VISTA$</author>
  </authors>
  <commentList>
    <comment ref="A5" authorId="0">
      <text>
        <r>
          <rPr>
            <b/>
            <sz val="8"/>
            <rFont val="Arial"/>
            <family val="2"/>
          </rPr>
          <t>The weights you assigned to each evaluation
criterion, but normalized so the sum of all the
weights is 1
(variable Weights_Normed)</t>
        </r>
      </text>
    </comment>
  </commentList>
</comments>
</file>

<file path=xl/sharedStrings.xml><?xml version="1.0" encoding="utf-8"?>
<sst xmlns="http://schemas.openxmlformats.org/spreadsheetml/2006/main" count="261" uniqueCount="184">
  <si>
    <t>Inputs</t>
  </si>
  <si>
    <t>:D:0:Alternatives.Option_3</t>
  </si>
  <si>
    <t>Std_Dev_Ratings["Criteria.Usability", "Alternatives.Option_5"]|</t>
  </si>
  <si>
    <t>True</t>
  </si>
  <si>
    <t>Option 1</t>
  </si>
  <si>
    <t>:A:-1:Variance_Ratings</t>
  </si>
  <si>
    <t>Ratings["Criteria.Initial_Cost", "Alternatives.Option_3"]|</t>
  </si>
  <si>
    <t>:A:0:Variance_Ratings</t>
  </si>
  <si>
    <t>:D:1:Criteria</t>
  </si>
  <si>
    <t>Ratings["Criteria.Functionality", "Alternatives.Option_3"]|</t>
  </si>
  <si>
    <t xml:space="preserve">   Option 2</t>
  </si>
  <si>
    <t>:D:0:Error_Bars.Hi</t>
  </si>
  <si>
    <t>Ratings["Criteria.Functionality", "Alternatives.Option_1"]|</t>
  </si>
  <si>
    <t>Functionality</t>
  </si>
  <si>
    <t>Normalized Weights</t>
  </si>
  <si>
    <t>:D:0:Criteria</t>
  </si>
  <si>
    <t>Std_Dev_Ratings["Criteria.Ongoing_Cost", "Alternatives.Option_4"]|</t>
  </si>
  <si>
    <t>Ratings["Criteria.Performance", "Alternatives.Option_3"]|</t>
  </si>
  <si>
    <t>Ratings["Criteria.Ongoing_Cost", "Alternatives.Option_4"]|</t>
  </si>
  <si>
    <t>Std_Dev_Ratings["Criteria.Initial_Cost", "Alternatives.Option_1"]|</t>
  </si>
  <si>
    <t>Weights["Criteria.Performance"]|</t>
  </si>
  <si>
    <t>:A:-1:Scores</t>
  </si>
  <si>
    <t>Ongoing Cost</t>
  </si>
  <si>
    <t>Organization: ABC, Inc.</t>
  </si>
  <si>
    <t>:A:0:Weights</t>
  </si>
  <si>
    <t>:D:0:Alternatives.Option_2</t>
  </si>
  <si>
    <t>Std_Dev_Ratings["Criteria.Performance", "Alternatives.Option_4"]|</t>
  </si>
  <si>
    <t>:A:0:Risk_Aversion</t>
  </si>
  <si>
    <t>Initial Cost</t>
  </si>
  <si>
    <t>Std_Dev_Ratings["Criteria.Ongoing_Cost", "Alternatives.Option_3"]|</t>
  </si>
  <si>
    <t>:A:0:Scores_Risk_Adjusted</t>
  </si>
  <si>
    <t>Std_Dev_Ratings["Criteria.Performance", "Alternatives.Option_5"]|</t>
  </si>
  <si>
    <t>Std_Dev_Ratings["Criteria.Functionality", "Alternatives.Option_4"]|</t>
  </si>
  <si>
    <t xml:space="preserve">   Low</t>
  </si>
  <si>
    <t>:A:0:Scores_Lo</t>
  </si>
  <si>
    <t xml:space="preserve">   Option 5</t>
  </si>
  <si>
    <t>:D:2:Error_Bars.Low</t>
  </si>
  <si>
    <t>:A:0:Std_Dev_Ratings</t>
  </si>
  <si>
    <t>Std_Dev_Ratings["Criteria.Initial_Cost", "Alternatives.Option_5"]|</t>
  </si>
  <si>
    <t>:D:-1:Error_Bars</t>
  </si>
  <si>
    <t>Std_Dev_Ratings["Criteria.Initial_Cost", "Alternatives.Option_3"]|</t>
  </si>
  <si>
    <t>Plot Vars'!Alternatives_plt</t>
  </si>
  <si>
    <t>Std_Dev_Ratings["Criteria.Usability", "Alternatives.Option_3"]|</t>
  </si>
  <si>
    <t>:D:2:Alternatives.Option_1</t>
  </si>
  <si>
    <t>Project: Big Decision</t>
  </si>
  <si>
    <t>Ratings["Criteria.Ongoing_Cost", "Alternatives.Option_2"]|</t>
  </si>
  <si>
    <t>Std_Dev_Ratings["Criteria.Functionality", "Alternatives.Option_2"]|</t>
  </si>
  <si>
    <t>:A:-1:Ratings_Norm_Wtd</t>
  </si>
  <si>
    <t>Ratings["Criteria.Performance", "Alternatives.Option_2"]|</t>
  </si>
  <si>
    <t>Ratings["Criteria.Usability", "Alternatives.Option_2"]|</t>
  </si>
  <si>
    <t>Criteria</t>
  </si>
  <si>
    <t>Ratings["Criteria.Initial_Cost", "Alternatives.Option_4"]|</t>
  </si>
  <si>
    <t xml:space="preserve"> </t>
  </si>
  <si>
    <t>Plot Vars</t>
  </si>
  <si>
    <t>:D:0:Error_Bars.Low</t>
  </si>
  <si>
    <t>Weights["Criteria.Usability"]|</t>
  </si>
  <si>
    <t>Ratings["Criteria.Initial_Cost", "Alternatives.Option_2"]|</t>
  </si>
  <si>
    <t>:D:0:Error_Bars.Mid</t>
  </si>
  <si>
    <t>:A:-1:Scores_Risk_Adjusted_Hi</t>
  </si>
  <si>
    <t>:D:2:Error_Bars</t>
  </si>
  <si>
    <t>Plot Vars'!Scores_Lo</t>
  </si>
  <si>
    <t>:D:1:Error_Bars</t>
  </si>
  <si>
    <t>Risk_Aversion[]|</t>
  </si>
  <si>
    <t>:D:0:Criteria.Ongoing_Cost</t>
  </si>
  <si>
    <t>Std_Dev_Ratings["Criteria.Ongoing_Cost", "Alternatives.Option_5"]|</t>
  </si>
  <si>
    <t>:D:2:Alternatives</t>
  </si>
  <si>
    <t>Ratings["Criteria.Functionality", "Alternatives.Option_5"]|</t>
  </si>
  <si>
    <t>Plot Vars'!Scores_Risk_Adjusted_Hi</t>
  </si>
  <si>
    <t>Ratings["Criteria.Usability", "Alternatives.Option_4"]|</t>
  </si>
  <si>
    <t>Inputs!Std_Dev_Ratings</t>
  </si>
  <si>
    <t>Option 4</t>
  </si>
  <si>
    <t xml:space="preserve">   Hi</t>
  </si>
  <si>
    <t xml:space="preserve">   Option 3</t>
  </si>
  <si>
    <t>Ratings["Criteria.Ongoing_Cost", "Alternatives.Option_5"]|</t>
  </si>
  <si>
    <t>Plot Support</t>
  </si>
  <si>
    <t>:D:0:Criteria.Performance</t>
  </si>
  <si>
    <t>Weights["Criteria.Ongoing_Cost"]|</t>
  </si>
  <si>
    <t>:A:-1:Ratings</t>
  </si>
  <si>
    <t>Ratings["Criteria.Performance", "Alternatives.Option_5"]|</t>
  </si>
  <si>
    <t>:A:-1:Project_Name</t>
  </si>
  <si>
    <t>:A:0:Scores_Risk_Adjusted_Lo</t>
  </si>
  <si>
    <t xml:space="preserve">   Option 1</t>
  </si>
  <si>
    <t>:A:0:Scores_Hi</t>
  </si>
  <si>
    <t>:A:0:Scores_Risk_Adjusted_Hi</t>
  </si>
  <si>
    <t>:A:-1:Risk_Aversion</t>
  </si>
  <si>
    <t>Scores Lo</t>
  </si>
  <si>
    <t>:A:0:Scores</t>
  </si>
  <si>
    <t>Results!Scores</t>
  </si>
  <si>
    <t>:D:0:Criteria.Initial_Cost</t>
  </si>
  <si>
    <t>Results!Scores_Risk_Adjusted</t>
  </si>
  <si>
    <t>:D:0:Criteria.Usability</t>
  </si>
  <si>
    <t>Std_Dev_Ratings["Criteria.Ongoing_Cost", "Alternatives.Option_2"]|</t>
  </si>
  <si>
    <t>Option 5</t>
  </si>
  <si>
    <t>Weights["Criteria.Initial_Cost"]|</t>
  </si>
  <si>
    <t>:A:-1:Organization_Name</t>
  </si>
  <si>
    <t>Ratings["Criteria.Initial_Cost", "Alternatives.Option_1"]|</t>
  </si>
  <si>
    <t>Std_Dev_Ratings["Criteria.Usability", "Alternatives.Option_1"]|</t>
  </si>
  <si>
    <t>Ratings["Criteria.Usability", "Alternatives.Option_3"]|</t>
  </si>
  <si>
    <t>Plot Vars'!Risk_AnalysisQ</t>
  </si>
  <si>
    <t>Risk Adjusted Scores Hi</t>
  </si>
  <si>
    <t>:A:0:Organization_Name</t>
  </si>
  <si>
    <t>:D:0:Alternatives.Option_1</t>
  </si>
  <si>
    <t>:A:-1:Scores_Hi</t>
  </si>
  <si>
    <t>:WS:Output Advanced</t>
  </si>
  <si>
    <t>Std_Dev_Ratings["Criteria.Usability", "Alternatives.Option_2"]|</t>
  </si>
  <si>
    <t>:A:-1:Scores_Risk_Adjusted</t>
  </si>
  <si>
    <t>Risk Adjusted Scores Lo</t>
  </si>
  <si>
    <t>Ratings["Criteria.Ongoing_Cost", "Alternatives.Option_3"]|</t>
  </si>
  <si>
    <t>:A:-1:Weights</t>
  </si>
  <si>
    <t>Std_Dev_Ratings["Criteria.Functionality", "Alternatives.Option_3"]|</t>
  </si>
  <si>
    <t>:A:0:Ratings</t>
  </si>
  <si>
    <t>:D:0:Alternatives</t>
  </si>
  <si>
    <t xml:space="preserve">   Total</t>
  </si>
  <si>
    <t>Option 2</t>
  </si>
  <si>
    <t>:D:1:Alternatives</t>
  </si>
  <si>
    <t>:D:-1:Alternatives</t>
  </si>
  <si>
    <t>Std_Dev_Ratings["Criteria.Ongoing_Cost", "Alternatives.Option_1"]|</t>
  </si>
  <si>
    <t>Performance</t>
  </si>
  <si>
    <t>Ratings["Criteria.Ongoing_Cost", "Alternatives.Option_1"]|</t>
  </si>
  <si>
    <t>:A:-1:Alternatives_plt</t>
  </si>
  <si>
    <t>Ratings["Criteria.Usability", "Alternatives.Option_5"]|</t>
  </si>
  <si>
    <t>:D:2:Criteria.Functionality</t>
  </si>
  <si>
    <t>Ratings["Criteria.Performance", "Alternatives.Option_1"]|</t>
  </si>
  <si>
    <t>:A:0:Weights_Normed</t>
  </si>
  <si>
    <t>Ratings["Criteria.Functionality", "Alternatives.Option_4"]|</t>
  </si>
  <si>
    <t>:D:2:Criteria</t>
  </si>
  <si>
    <t>:D:0:Alternatives.Option_5</t>
  </si>
  <si>
    <t>:A:0:Risk_AnalysisQ</t>
  </si>
  <si>
    <t>Ratings["Criteria.Functionality", "Alternatives.Option_2"]|</t>
  </si>
  <si>
    <t>:D:-1:Criteria</t>
  </si>
  <si>
    <t>Option 3</t>
  </si>
  <si>
    <t>:WS:</t>
  </si>
  <si>
    <t>Ratings["Criteria.Initial_Cost", "Alternatives.Option_5"]|</t>
  </si>
  <si>
    <t>Project_Name[]|</t>
  </si>
  <si>
    <t>Std_Dev_Ratings["Criteria.Initial_Cost", "Alternatives.Option_2"]|</t>
  </si>
  <si>
    <t>:A:-1:Std_Dev_Ratings</t>
  </si>
  <si>
    <t>:A:0:Alternatives_plt</t>
  </si>
  <si>
    <t>Scores Hi</t>
  </si>
  <si>
    <t>Plot Vars'!Scores_Risk_Adjusted_Lo</t>
  </si>
  <si>
    <t>Plot Vars'!Scores_Hi</t>
  </si>
  <si>
    <t>:D:0:Criteria.Functionality</t>
  </si>
  <si>
    <t>Std_Dev_Ratings["Criteria.Performance", "Alternatives.Option_3"]|</t>
  </si>
  <si>
    <t>:A:-1:Scores_Risk_Adjusted_Lo</t>
  </si>
  <si>
    <t>Std_Dev_Ratings["Criteria.Performance", "Alternatives.Option_1"]|</t>
  </si>
  <si>
    <t>:D:0:Error_Bars</t>
  </si>
  <si>
    <t>Std_Dev_Ratings["Criteria.Usability", "Alternatives.Option_4"]|</t>
  </si>
  <si>
    <t>Alternatives_plt</t>
  </si>
  <si>
    <t>Ratings["Criteria.Usability", "Alternatives.Option_1"]|</t>
  </si>
  <si>
    <t>:A:-1:Risk_AnalysisQ</t>
  </si>
  <si>
    <t xml:space="preserve">   Option 4</t>
  </si>
  <si>
    <t>Std_Dev_Ratings["Criteria.Functionality", "Alternatives.Option_5"]|</t>
  </si>
  <si>
    <t>:A:0:Ratings_Norm_Wtd</t>
  </si>
  <si>
    <t>Ratings["Criteria.Performance", "Alternatives.Option_4"]|</t>
  </si>
  <si>
    <t>Weights["Criteria.Functionality"]|</t>
  </si>
  <si>
    <t>Risk Analysis?</t>
  </si>
  <si>
    <t xml:space="preserve">   Mid</t>
  </si>
  <si>
    <t>Std_Dev_Ratings["Criteria.Functionality", "Alternatives.Option_1"]|</t>
  </si>
  <si>
    <t>:A:-1:Scores_Lo</t>
  </si>
  <si>
    <t>Organization_Name[]|</t>
  </si>
  <si>
    <t>(Other Variables)</t>
  </si>
  <si>
    <t>Std_Dev_Ratings["Criteria.Initial_Cost", "Alternatives.Option_4"]|</t>
  </si>
  <si>
    <t>:D:0:Alternatives.Option_4</t>
  </si>
  <si>
    <t>:A:-1:Weights_Normed</t>
  </si>
  <si>
    <t>Usability</t>
  </si>
  <si>
    <t>Std_Dev_Ratings["Criteria.Performance", "Alternatives.Option_2"]|</t>
  </si>
  <si>
    <t>:A:0:Project_Name</t>
  </si>
  <si>
    <t>Personal Car</t>
  </si>
  <si>
    <t>Zip Car Hourly Rate</t>
  </si>
  <si>
    <t>Total Number of Hours for Trip</t>
  </si>
  <si>
    <t>Totals</t>
  </si>
  <si>
    <t>Zipcar</t>
  </si>
  <si>
    <t>Total Cost for Vehicle</t>
  </si>
  <si>
    <t>Zipcar Hourly Rate</t>
  </si>
  <si>
    <t>Additional Mileage Fee (for Zipcar)</t>
  </si>
  <si>
    <t>Total Miles to be Traveled (round-trip)</t>
  </si>
  <si>
    <t>Percent Savings Using Zipcar</t>
  </si>
  <si>
    <t>Cost Difference (Zipcar over Personal)</t>
  </si>
  <si>
    <t>Only enter data in un-shaded cells. All other cells are formula driven.</t>
  </si>
  <si>
    <t>Based on the cost, recommended use is:</t>
  </si>
  <si>
    <t>Mileage Rate Claim (Personal Car)</t>
  </si>
  <si>
    <t>Note: rate for milage over 180/day for Zipcar is $.45/mile</t>
  </si>
  <si>
    <t>Note: rate for full day Zipcar rental is $66/day</t>
  </si>
  <si>
    <t>Weekday Use</t>
  </si>
  <si>
    <t>Weekend Use</t>
  </si>
</sst>
</file>

<file path=xl/styles.xml><?xml version="1.0" encoding="utf-8"?>
<styleSheet xmlns="http://schemas.openxmlformats.org/spreadsheetml/2006/main">
  <numFmts count="12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%"/>
    <numFmt numFmtId="165" formatCode="&quot;$&quot;#,##0.000_);[Red]\(&quot;$&quot;#,##0.000\)"/>
    <numFmt numFmtId="166" formatCode="#,##0.000"/>
    <numFmt numFmtId="167" formatCode="#,##0.0"/>
    <numFmt numFmtId="168" formatCode="#,##0%"/>
    <numFmt numFmtId="169" formatCode="&quot;$&quot;#,##0.0_);[Red]\(&quot;$&quot;#,##0.0\)"/>
    <numFmt numFmtId="170" formatCode="&quot;$&quot;#,##0"/>
    <numFmt numFmtId="171" formatCode="_([$$-409]* #,##0.00_);_([$$-409]* \(#,##0.00\);_([$$-409]* &quot;-&quot;??_);_(@_)"/>
  </numFmts>
  <fonts count="39"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u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indexed="81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</borders>
  <cellStyleXfs count="245">
    <xf numFmtId="0" fontId="0" fillId="0" borderId="0">
      <alignment vertical="center"/>
    </xf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15" applyNumberFormat="0" applyAlignment="0" applyProtection="0"/>
    <xf numFmtId="0" fontId="2" fillId="35" borderId="16" applyNumberFormat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15" applyNumberFormat="0" applyAlignment="0" applyProtection="0"/>
    <xf numFmtId="0" fontId="25" fillId="0" borderId="20" applyNumberFormat="0" applyFill="0" applyAlignment="0" applyProtection="0"/>
    <xf numFmtId="0" fontId="10" fillId="6" borderId="0" applyBorder="0">
      <alignment vertical="top" shrinkToFit="1"/>
    </xf>
    <xf numFmtId="0" fontId="11" fillId="6" borderId="0" applyBorder="0">
      <alignment vertical="top" shrinkToFit="1"/>
    </xf>
    <xf numFmtId="0" fontId="12" fillId="6" borderId="1">
      <alignment vertical="top" shrinkToFit="1"/>
    </xf>
    <xf numFmtId="0" fontId="12" fillId="2" borderId="1">
      <alignment horizontal="left" vertical="top" shrinkToFit="1"/>
      <protection locked="0"/>
    </xf>
    <xf numFmtId="0" fontId="12" fillId="6" borderId="2">
      <alignment vertical="top" shrinkToFit="1"/>
    </xf>
    <xf numFmtId="0" fontId="12" fillId="2" borderId="2">
      <alignment horizontal="left" vertical="top" shrinkToFit="1"/>
      <protection locked="0"/>
    </xf>
    <xf numFmtId="4" fontId="12" fillId="6" borderId="1">
      <alignment horizontal="right" vertical="top" shrinkToFit="1"/>
    </xf>
    <xf numFmtId="0" fontId="13" fillId="6" borderId="3">
      <alignment vertical="top" shrinkToFit="1"/>
    </xf>
    <xf numFmtId="4" fontId="12" fillId="2" borderId="3">
      <alignment horizontal="right" vertical="top" shrinkToFit="1"/>
      <protection locked="0"/>
    </xf>
    <xf numFmtId="4" fontId="12" fillId="6" borderId="2">
      <alignment horizontal="right" vertical="top" shrinkToFit="1"/>
    </xf>
    <xf numFmtId="0" fontId="12" fillId="6" borderId="4">
      <alignment horizontal="center" vertical="top" shrinkToFit="1"/>
    </xf>
    <xf numFmtId="0" fontId="12" fillId="6" borderId="5">
      <alignment horizontal="center" vertical="top" shrinkToFit="1"/>
    </xf>
    <xf numFmtId="0" fontId="12" fillId="6" borderId="6">
      <alignment horizontal="center" vertical="top" shrinkToFit="1"/>
    </xf>
    <xf numFmtId="4" fontId="12" fillId="6" borderId="7">
      <alignment horizontal="right" vertical="top" shrinkToFit="1"/>
    </xf>
    <xf numFmtId="4" fontId="12" fillId="6" borderId="8">
      <alignment horizontal="right" vertical="top" shrinkToFit="1"/>
    </xf>
    <xf numFmtId="4" fontId="11" fillId="2" borderId="0" applyBorder="0">
      <alignment horizontal="right" vertical="top" shrinkToFit="1"/>
      <protection locked="0"/>
    </xf>
    <xf numFmtId="4" fontId="11" fillId="2" borderId="9">
      <alignment horizontal="right" vertical="top" shrinkToFit="1"/>
      <protection locked="0"/>
    </xf>
    <xf numFmtId="4" fontId="12" fillId="6" borderId="10">
      <alignment horizontal="right" vertical="top" shrinkToFit="1"/>
    </xf>
    <xf numFmtId="4" fontId="12" fillId="6" borderId="11">
      <alignment horizontal="right" vertical="top" shrinkToFit="1"/>
    </xf>
    <xf numFmtId="0" fontId="14" fillId="6" borderId="0" applyBorder="0">
      <alignment vertical="top" shrinkToFit="1"/>
    </xf>
    <xf numFmtId="0" fontId="12" fillId="6" borderId="12">
      <alignment vertical="top" shrinkToFit="1"/>
    </xf>
    <xf numFmtId="0" fontId="12" fillId="2" borderId="12">
      <alignment horizontal="left" vertical="top" shrinkToFit="1"/>
      <protection locked="0"/>
    </xf>
    <xf numFmtId="4" fontId="12" fillId="6" borderId="3">
      <alignment horizontal="right" vertical="top" shrinkToFit="1"/>
    </xf>
    <xf numFmtId="0" fontId="13" fillId="6" borderId="2">
      <alignment vertical="top" shrinkToFit="1"/>
    </xf>
    <xf numFmtId="4" fontId="11" fillId="6" borderId="0" applyBorder="0">
      <alignment horizontal="right" vertical="top" shrinkToFit="1"/>
    </xf>
    <xf numFmtId="4" fontId="11" fillId="6" borderId="9">
      <alignment horizontal="right" vertical="top" shrinkToFit="1"/>
    </xf>
    <xf numFmtId="0" fontId="12" fillId="6" borderId="3">
      <alignment vertical="top" shrinkToFit="1"/>
    </xf>
    <xf numFmtId="4" fontId="12" fillId="6" borderId="0" applyBorder="0">
      <alignment horizontal="right" vertical="top" shrinkToFit="1"/>
    </xf>
    <xf numFmtId="4" fontId="12" fillId="6" borderId="9">
      <alignment horizontal="right" vertical="top" shrinkToFit="1"/>
    </xf>
    <xf numFmtId="0" fontId="12" fillId="6" borderId="5">
      <alignment vertical="top" shrinkToFit="1"/>
    </xf>
    <xf numFmtId="0" fontId="12" fillId="6" borderId="6">
      <alignment vertical="top" shrinkToFit="1"/>
    </xf>
    <xf numFmtId="0" fontId="12" fillId="6" borderId="5">
      <alignment horizontal="left" vertical="top" shrinkToFit="1"/>
    </xf>
    <xf numFmtId="0" fontId="12" fillId="4" borderId="0" applyBorder="0">
      <alignment vertical="top" shrinkToFit="1"/>
    </xf>
    <xf numFmtId="0" fontId="15" fillId="4" borderId="0" applyBorder="0">
      <alignment vertical="top" shrinkToFit="1"/>
    </xf>
    <xf numFmtId="0" fontId="12" fillId="4" borderId="0" applyBorder="0">
      <alignment horizontal="right" vertical="top" shrinkToFit="1"/>
    </xf>
    <xf numFmtId="0" fontId="11" fillId="4" borderId="0" applyBorder="0">
      <alignment vertical="top" shrinkToFit="1"/>
    </xf>
    <xf numFmtId="0" fontId="15" fillId="6" borderId="5">
      <alignment vertical="top" shrinkToFit="1"/>
    </xf>
    <xf numFmtId="0" fontId="12" fillId="6" borderId="5">
      <alignment horizontal="right" vertical="top" shrinkToFit="1"/>
    </xf>
    <xf numFmtId="0" fontId="11" fillId="6" borderId="5">
      <alignment vertical="top" shrinkToFit="1"/>
    </xf>
    <xf numFmtId="0" fontId="12" fillId="6" borderId="1">
      <alignment horizontal="left" vertical="top" shrinkToFit="1"/>
    </xf>
    <xf numFmtId="0" fontId="12" fillId="6" borderId="3">
      <alignment horizontal="left" vertical="top" shrinkToFit="1"/>
    </xf>
    <xf numFmtId="0" fontId="12" fillId="6" borderId="1">
      <alignment horizontal="left" vertical="top" shrinkToFit="1"/>
    </xf>
    <xf numFmtId="0" fontId="12" fillId="6" borderId="3">
      <alignment horizontal="left" vertical="top" shrinkToFit="1"/>
    </xf>
    <xf numFmtId="0" fontId="12" fillId="6" borderId="2">
      <alignment horizontal="left" vertical="top" shrinkToFit="1"/>
    </xf>
    <xf numFmtId="0" fontId="12" fillId="6" borderId="4">
      <alignment vertical="top" shrinkToFit="1"/>
    </xf>
    <xf numFmtId="0" fontId="12" fillId="6" borderId="12">
      <alignment horizontal="center" vertical="top" shrinkToFit="1"/>
    </xf>
    <xf numFmtId="4" fontId="11" fillId="6" borderId="8">
      <alignment horizontal="right" vertical="top" shrinkToFit="1"/>
    </xf>
    <xf numFmtId="4" fontId="11" fillId="6" borderId="11">
      <alignment horizontal="right" vertical="top" shrinkToFit="1"/>
    </xf>
    <xf numFmtId="0" fontId="12" fillId="6" borderId="13">
      <alignment horizontal="left" vertical="top" shrinkToFit="1"/>
    </xf>
    <xf numFmtId="0" fontId="12" fillId="6" borderId="14">
      <alignment horizontal="left" vertical="top" shrinkToFit="1"/>
    </xf>
    <xf numFmtId="0" fontId="11" fillId="6" borderId="14">
      <alignment vertical="top" shrinkToFit="1"/>
    </xf>
    <xf numFmtId="0" fontId="11" fillId="2" borderId="14">
      <alignment vertical="top" shrinkToFit="1"/>
      <protection locked="0"/>
    </xf>
    <xf numFmtId="0" fontId="12" fillId="2" borderId="14">
      <alignment vertical="top" shrinkToFit="1"/>
      <protection locked="0"/>
    </xf>
    <xf numFmtId="0" fontId="13" fillId="2" borderId="14">
      <alignment vertical="top" shrinkToFit="1"/>
      <protection locked="0"/>
    </xf>
    <xf numFmtId="8" fontId="8" fillId="5" borderId="1" applyNumberFormat="0" applyFont="0" applyFill="0" applyBorder="0" applyAlignment="0" applyProtection="0">
      <alignment horizontal="right" vertical="top"/>
    </xf>
    <xf numFmtId="8" fontId="9" fillId="5" borderId="0" applyNumberFormat="0" applyFont="0" applyFill="0" applyBorder="0" applyAlignment="0" applyProtection="0">
      <alignment horizontal="right" vertical="top"/>
    </xf>
    <xf numFmtId="8" fontId="9" fillId="5" borderId="3" applyNumberFormat="0" applyFont="0" applyFill="0" applyBorder="0" applyAlignment="0" applyProtection="0">
      <alignment horizontal="right" vertical="top"/>
    </xf>
    <xf numFmtId="8" fontId="7" fillId="4" borderId="0" applyNumberFormat="0" applyFont="0" applyFill="0" applyBorder="0" applyAlignment="0" applyProtection="0">
      <alignment horizontal="right" vertical="top"/>
    </xf>
    <xf numFmtId="8" fontId="8" fillId="5" borderId="3" applyNumberFormat="0" applyFont="0" applyFill="0" applyBorder="0" applyAlignment="0" applyProtection="0">
      <alignment horizontal="right" vertical="top"/>
    </xf>
    <xf numFmtId="8" fontId="8" fillId="5" borderId="0" applyNumberFormat="0" applyFont="0" applyFill="0" applyBorder="0" applyAlignment="0" applyProtection="0">
      <alignment horizontal="right" vertical="top"/>
    </xf>
    <xf numFmtId="8" fontId="7" fillId="5" borderId="0" applyNumberFormat="0" applyFont="0" applyFill="0" applyBorder="0" applyAlignment="0" applyProtection="0">
      <alignment horizontal="right" vertical="top"/>
    </xf>
    <xf numFmtId="164" fontId="8" fillId="4" borderId="0" applyNumberFormat="0" applyFont="0" applyFill="0" applyBorder="0" applyAlignment="0" applyProtection="0">
      <alignment horizontal="right" vertical="top"/>
    </xf>
    <xf numFmtId="164" fontId="9" fillId="4" borderId="0" applyNumberFormat="0" applyFont="0" applyFill="0" applyBorder="0" applyAlignment="0" applyProtection="0">
      <alignment horizontal="right" vertical="top"/>
    </xf>
    <xf numFmtId="164" fontId="8" fillId="4" borderId="10" applyNumberFormat="0" applyFont="0" applyFill="0" applyBorder="0" applyAlignment="0" applyProtection="0">
      <alignment horizontal="right" vertical="top"/>
    </xf>
    <xf numFmtId="164" fontId="8" fillId="5" borderId="2" applyNumberFormat="0" applyFont="0" applyFill="0" applyBorder="0" applyAlignment="0" applyProtection="0">
      <alignment horizontal="right" vertical="top"/>
    </xf>
    <xf numFmtId="0" fontId="8" fillId="5" borderId="7" applyNumberFormat="0" applyFont="0" applyFill="0" applyBorder="0" applyAlignment="0" applyProtection="0">
      <alignment horizontal="left" vertical="top"/>
    </xf>
    <xf numFmtId="0" fontId="8" fillId="5" borderId="1" applyNumberFormat="0" applyFont="0" applyFill="0" applyBorder="0" applyAlignment="0" applyProtection="0">
      <alignment horizontal="left" vertical="top"/>
    </xf>
    <xf numFmtId="0" fontId="9" fillId="4" borderId="0" applyNumberFormat="0" applyFont="0" applyFill="0" applyBorder="0" applyAlignment="0" applyProtection="0">
      <alignment horizontal="left" vertical="top"/>
    </xf>
    <xf numFmtId="0" fontId="9" fillId="5" borderId="0" applyNumberFormat="0" applyFont="0" applyFill="0" applyBorder="0" applyAlignment="0" applyProtection="0">
      <alignment horizontal="left" vertical="top"/>
    </xf>
    <xf numFmtId="0" fontId="9" fillId="5" borderId="3" applyNumberFormat="0" applyFont="0" applyFill="0" applyBorder="0" applyAlignment="0" applyProtection="0">
      <alignment horizontal="left" vertical="top"/>
    </xf>
    <xf numFmtId="0" fontId="8" fillId="5" borderId="0" applyNumberFormat="0" applyFont="0" applyFill="0" applyBorder="0" applyAlignment="0" applyProtection="0">
      <alignment horizontal="left" vertical="top"/>
    </xf>
    <xf numFmtId="0" fontId="8" fillId="5" borderId="3" applyNumberFormat="0" applyFont="0" applyFill="0" applyBorder="0" applyAlignment="0" applyProtection="0">
      <alignment horizontal="left" vertical="top"/>
    </xf>
    <xf numFmtId="4" fontId="8" fillId="5" borderId="7" applyNumberFormat="0" applyFont="0" applyFill="0" applyBorder="0" applyAlignment="0" applyProtection="0">
      <alignment horizontal="right" vertical="top"/>
    </xf>
    <xf numFmtId="4" fontId="8" fillId="5" borderId="8" applyNumberFormat="0" applyFont="0" applyFill="0" applyBorder="0" applyAlignment="0" applyProtection="0">
      <alignment horizontal="right" vertical="top"/>
    </xf>
    <xf numFmtId="4" fontId="9" fillId="4" borderId="0" applyNumberFormat="0" applyFont="0" applyFill="0" applyBorder="0" applyAlignment="0" applyProtection="0">
      <alignment horizontal="right" vertical="top"/>
    </xf>
    <xf numFmtId="4" fontId="9" fillId="4" borderId="9" applyNumberFormat="0" applyFont="0" applyFill="0" applyBorder="0" applyAlignment="0" applyProtection="0">
      <alignment horizontal="right" vertical="top"/>
    </xf>
    <xf numFmtId="165" fontId="7" fillId="5" borderId="0" applyNumberFormat="0" applyFont="0" applyFill="0" applyBorder="0" applyAlignment="0" applyProtection="0">
      <alignment horizontal="right" vertical="top"/>
    </xf>
    <xf numFmtId="166" fontId="8" fillId="4" borderId="0" applyNumberFormat="0" applyFont="0" applyFill="0" applyBorder="0" applyAlignment="0" applyProtection="0">
      <alignment horizontal="right" vertical="top"/>
    </xf>
    <xf numFmtId="166" fontId="8" fillId="5" borderId="3" applyNumberFormat="0" applyFont="0" applyFill="0" applyBorder="0" applyAlignment="0" applyProtection="0">
      <alignment horizontal="right" vertical="top"/>
    </xf>
    <xf numFmtId="8" fontId="8" fillId="4" borderId="0" applyNumberFormat="0" applyFont="0" applyFill="0" applyBorder="0" applyAlignment="0" applyProtection="0">
      <alignment horizontal="right" vertical="top"/>
    </xf>
    <xf numFmtId="165" fontId="8" fillId="4" borderId="0" applyNumberFormat="0" applyFont="0" applyFill="0" applyBorder="0" applyAlignment="0" applyProtection="0">
      <alignment horizontal="right" vertical="top"/>
    </xf>
    <xf numFmtId="4" fontId="9" fillId="5" borderId="0" applyNumberFormat="0" applyFont="0" applyFill="0" applyBorder="0" applyAlignment="0" applyProtection="0">
      <alignment horizontal="right" vertical="top"/>
    </xf>
    <xf numFmtId="4" fontId="9" fillId="5" borderId="9" applyNumberFormat="0" applyFont="0" applyFill="0" applyBorder="0" applyAlignment="0" applyProtection="0">
      <alignment horizontal="right" vertical="top"/>
    </xf>
    <xf numFmtId="4" fontId="7" fillId="4" borderId="0" applyNumberFormat="0" applyFont="0" applyFill="0" applyBorder="0" applyAlignment="0" applyProtection="0">
      <alignment horizontal="right" vertical="top"/>
    </xf>
    <xf numFmtId="4" fontId="7" fillId="4" borderId="9" applyNumberFormat="0" applyFont="0" applyFill="0" applyBorder="0" applyAlignment="0" applyProtection="0">
      <alignment horizontal="right" vertical="top"/>
    </xf>
    <xf numFmtId="164" fontId="8" fillId="5" borderId="5" applyProtection="0">
      <alignment horizontal="right" vertical="top"/>
    </xf>
    <xf numFmtId="164" fontId="8" fillId="5" borderId="12" applyNumberFormat="0" applyFont="0" applyFill="0" applyBorder="0" applyAlignment="0" applyProtection="0">
      <alignment horizontal="right" vertical="top"/>
    </xf>
    <xf numFmtId="164" fontId="8" fillId="4" borderId="5" applyNumberFormat="0" applyFont="0" applyFill="0" applyBorder="0" applyAlignment="0" applyProtection="0">
      <alignment horizontal="right" vertical="top"/>
    </xf>
    <xf numFmtId="164" fontId="8" fillId="5" borderId="7" applyNumberFormat="0" applyFont="0" applyFill="0" applyBorder="0" applyAlignment="0" applyProtection="0">
      <alignment horizontal="right" vertical="top"/>
    </xf>
    <xf numFmtId="164" fontId="8" fillId="5" borderId="1" applyNumberFormat="0" applyFont="0" applyFill="0" applyBorder="0" applyAlignment="0" applyProtection="0">
      <alignment horizontal="right" vertical="top"/>
    </xf>
    <xf numFmtId="4" fontId="8" fillId="5" borderId="0" applyNumberFormat="0" applyFont="0" applyFill="0" applyBorder="0" applyAlignment="0" applyProtection="0">
      <alignment horizontal="right" vertical="top"/>
    </xf>
    <xf numFmtId="4" fontId="8" fillId="5" borderId="3" applyNumberFormat="0" applyFont="0" applyFill="0" applyBorder="0" applyAlignment="0" applyProtection="0">
      <alignment horizontal="right" vertical="top"/>
    </xf>
    <xf numFmtId="164" fontId="8" fillId="5" borderId="10" applyNumberFormat="0" applyFont="0" applyFill="0" applyBorder="0" applyAlignment="0" applyProtection="0">
      <alignment horizontal="right" vertical="top"/>
    </xf>
    <xf numFmtId="3" fontId="8" fillId="5" borderId="7" applyNumberFormat="0" applyFont="0" applyFill="0" applyBorder="0" applyAlignment="0" applyProtection="0">
      <alignment horizontal="right" vertical="top"/>
    </xf>
    <xf numFmtId="3" fontId="8" fillId="5" borderId="1" applyNumberFormat="0" applyFont="0" applyFill="0" applyBorder="0" applyAlignment="0" applyProtection="0">
      <alignment horizontal="right" vertical="top"/>
    </xf>
    <xf numFmtId="3" fontId="8" fillId="4" borderId="7" applyNumberFormat="0" applyFont="0" applyFill="0" applyBorder="0" applyAlignment="0" applyProtection="0">
      <alignment horizontal="right" vertical="top"/>
    </xf>
    <xf numFmtId="3" fontId="7" fillId="5" borderId="0" applyNumberFormat="0" applyFont="0" applyFill="0" applyBorder="0" applyAlignment="0" applyProtection="0">
      <alignment horizontal="right" vertical="top"/>
    </xf>
    <xf numFmtId="167" fontId="8" fillId="4" borderId="0" applyNumberFormat="0" applyFont="0" applyFill="0" applyBorder="0" applyAlignment="0" applyProtection="0">
      <alignment horizontal="right" vertical="top"/>
    </xf>
    <xf numFmtId="6" fontId="8" fillId="5" borderId="0" applyNumberFormat="0" applyFont="0" applyFill="0" applyBorder="0" applyAlignment="0" applyProtection="0">
      <alignment horizontal="right" vertical="top"/>
    </xf>
    <xf numFmtId="6" fontId="8" fillId="5" borderId="3" applyNumberFormat="0" applyFont="0" applyFill="0" applyBorder="0" applyAlignment="0" applyProtection="0">
      <alignment horizontal="right" vertical="top"/>
    </xf>
    <xf numFmtId="6" fontId="9" fillId="4" borderId="0" applyNumberFormat="0" applyFont="0" applyFill="0" applyBorder="0" applyAlignment="0" applyProtection="0">
      <alignment horizontal="right" vertical="top"/>
    </xf>
    <xf numFmtId="6" fontId="9" fillId="5" borderId="3" applyNumberFormat="0" applyFont="0" applyFill="0" applyBorder="0" applyAlignment="0" applyProtection="0">
      <alignment horizontal="right" vertical="top"/>
    </xf>
    <xf numFmtId="0" fontId="8" fillId="4" borderId="1" applyProtection="0">
      <alignment horizontal="left" vertical="top"/>
    </xf>
    <xf numFmtId="3" fontId="9" fillId="4" borderId="0" applyNumberFormat="0" applyFont="0" applyFill="0" applyBorder="0" applyAlignment="0" applyProtection="0">
      <alignment horizontal="right" vertical="top"/>
    </xf>
    <xf numFmtId="3" fontId="8" fillId="5" borderId="10" applyNumberFormat="0" applyFont="0" applyFill="0" applyBorder="0" applyAlignment="0" applyProtection="0">
      <alignment horizontal="right" vertical="top"/>
    </xf>
    <xf numFmtId="3" fontId="8" fillId="5" borderId="2" applyNumberFormat="0" applyFont="0" applyFill="0" applyBorder="0" applyAlignment="0" applyProtection="0">
      <alignment horizontal="right" vertical="top"/>
    </xf>
    <xf numFmtId="167" fontId="9" fillId="4" borderId="0" applyNumberFormat="0" applyFont="0" applyFill="0" applyBorder="0" applyAlignment="0" applyProtection="0">
      <alignment horizontal="right" vertical="top"/>
    </xf>
    <xf numFmtId="6" fontId="8" fillId="4" borderId="0" applyNumberFormat="0" applyFont="0" applyFill="0" applyBorder="0" applyAlignment="0" applyProtection="0">
      <alignment horizontal="right" vertical="top"/>
    </xf>
    <xf numFmtId="6" fontId="8" fillId="4" borderId="10" applyNumberFormat="0" applyFont="0" applyFill="0" applyBorder="0" applyAlignment="0" applyProtection="0">
      <alignment horizontal="right" vertical="top"/>
    </xf>
    <xf numFmtId="6" fontId="8" fillId="5" borderId="2" applyNumberFormat="0" applyFont="0" applyFill="0" applyBorder="0" applyAlignment="0" applyProtection="0">
      <alignment horizontal="right" vertical="top"/>
    </xf>
    <xf numFmtId="6" fontId="8" fillId="4" borderId="5" applyNumberFormat="0" applyFont="0" applyFill="0" applyBorder="0" applyAlignment="0" applyProtection="0">
      <alignment horizontal="right" vertical="top"/>
    </xf>
    <xf numFmtId="6" fontId="8" fillId="5" borderId="12" applyNumberFormat="0" applyFont="0" applyFill="0" applyBorder="0" applyAlignment="0" applyProtection="0">
      <alignment horizontal="right" vertical="top"/>
    </xf>
    <xf numFmtId="164" fontId="8" fillId="4" borderId="7" applyProtection="0">
      <alignment horizontal="right" vertical="top"/>
    </xf>
    <xf numFmtId="6" fontId="8" fillId="5" borderId="7" applyNumberFormat="0" applyFont="0" applyFill="0" applyBorder="0" applyAlignment="0" applyProtection="0">
      <alignment horizontal="right" vertical="top"/>
    </xf>
    <xf numFmtId="6" fontId="8" fillId="5" borderId="1" applyNumberFormat="0" applyFont="0" applyFill="0" applyBorder="0" applyAlignment="0" applyProtection="0">
      <alignment horizontal="right" vertical="top"/>
    </xf>
    <xf numFmtId="6" fontId="7" fillId="5" borderId="0" applyNumberFormat="0" applyFont="0" applyFill="0" applyBorder="0" applyAlignment="0" applyProtection="0">
      <alignment horizontal="right" vertical="top"/>
    </xf>
    <xf numFmtId="6" fontId="8" fillId="5" borderId="5" applyNumberFormat="0" applyFont="0" applyFill="0" applyBorder="0" applyAlignment="0" applyProtection="0">
      <alignment horizontal="right" vertical="top"/>
    </xf>
    <xf numFmtId="6" fontId="9" fillId="5" borderId="0" applyNumberFormat="0" applyFont="0" applyFill="0" applyBorder="0" applyAlignment="0" applyProtection="0">
      <alignment horizontal="right" vertical="top"/>
    </xf>
    <xf numFmtId="6" fontId="8" fillId="5" borderId="10" applyNumberFormat="0" applyFont="0" applyFill="0" applyBorder="0" applyAlignment="0" applyProtection="0">
      <alignment horizontal="right" vertical="top"/>
    </xf>
    <xf numFmtId="6" fontId="8" fillId="7" borderId="10" applyNumberFormat="0" applyFont="0" applyFill="0" applyBorder="0" applyAlignment="0" applyProtection="0">
      <alignment horizontal="right" vertical="top"/>
    </xf>
    <xf numFmtId="6" fontId="7" fillId="7" borderId="0" applyNumberFormat="0" applyFont="0" applyFill="0" applyBorder="0" applyAlignment="0" applyProtection="0">
      <alignment horizontal="right" vertical="top"/>
    </xf>
    <xf numFmtId="0" fontId="7" fillId="6" borderId="0" applyNumberFormat="0" applyFont="0" applyFill="0" applyBorder="0" applyAlignment="0" applyProtection="0">
      <alignment vertical="top"/>
    </xf>
    <xf numFmtId="4" fontId="8" fillId="5" borderId="1" applyNumberFormat="0" applyFont="0" applyFill="0" applyBorder="0" applyAlignment="0" applyProtection="0">
      <alignment horizontal="right" vertical="top"/>
    </xf>
    <xf numFmtId="4" fontId="8" fillId="5" borderId="10" applyNumberFormat="0" applyFont="0" applyFill="0" applyBorder="0" applyAlignment="0" applyProtection="0">
      <alignment horizontal="right" vertical="top"/>
    </xf>
    <xf numFmtId="4" fontId="8" fillId="5" borderId="2" applyNumberFormat="0" applyFont="0" applyFill="0" applyBorder="0" applyAlignment="0" applyProtection="0">
      <alignment horizontal="right" vertical="top"/>
    </xf>
    <xf numFmtId="164" fontId="7" fillId="5" borderId="0" applyNumberFormat="0" applyFont="0" applyFill="0" applyBorder="0" applyAlignment="0" applyProtection="0">
      <alignment horizontal="right" vertical="top"/>
    </xf>
    <xf numFmtId="168" fontId="7" fillId="5" borderId="0" applyNumberFormat="0" applyFont="0" applyFill="0" applyBorder="0" applyAlignment="0" applyProtection="0">
      <alignment horizontal="right" vertical="top"/>
    </xf>
    <xf numFmtId="168" fontId="8" fillId="5" borderId="10" applyNumberFormat="0" applyFont="0" applyFill="0" applyBorder="0" applyAlignment="0" applyProtection="0">
      <alignment horizontal="right" vertical="top"/>
    </xf>
    <xf numFmtId="168" fontId="8" fillId="5" borderId="2" applyNumberFormat="0" applyFont="0" applyFill="0" applyBorder="0" applyAlignment="0" applyProtection="0">
      <alignment horizontal="right" vertical="top"/>
    </xf>
    <xf numFmtId="165" fontId="7" fillId="7" borderId="0" applyNumberFormat="0" applyFont="0" applyFill="0" applyBorder="0" applyAlignment="0" applyProtection="0">
      <alignment horizontal="right" vertical="top"/>
    </xf>
    <xf numFmtId="164" fontId="7" fillId="7" borderId="0" applyNumberFormat="0" applyFont="0" applyFill="0" applyBorder="0" applyAlignment="0" applyProtection="0">
      <alignment horizontal="right" vertical="top"/>
    </xf>
    <xf numFmtId="167" fontId="7" fillId="7" borderId="0" applyNumberFormat="0" applyFont="0" applyFill="0" applyBorder="0" applyAlignment="0" applyProtection="0">
      <alignment horizontal="right" vertical="top"/>
    </xf>
    <xf numFmtId="164" fontId="8" fillId="7" borderId="10" applyNumberFormat="0" applyFont="0" applyFill="0" applyBorder="0" applyAlignment="0" applyProtection="0">
      <alignment horizontal="right" vertical="top"/>
    </xf>
    <xf numFmtId="3" fontId="7" fillId="7" borderId="0" applyNumberFormat="0" applyFont="0" applyFill="0" applyBorder="0" applyAlignment="0" applyProtection="0">
      <alignment horizontal="right" vertical="top"/>
    </xf>
    <xf numFmtId="168" fontId="8" fillId="5" borderId="7" applyNumberFormat="0" applyFont="0" applyFill="0" applyBorder="0" applyAlignment="0" applyProtection="0">
      <alignment horizontal="right" vertical="top"/>
    </xf>
    <xf numFmtId="168" fontId="8" fillId="5" borderId="1" applyNumberFormat="0" applyFont="0" applyFill="0" applyBorder="0" applyAlignment="0" applyProtection="0">
      <alignment horizontal="right" vertical="top"/>
    </xf>
    <xf numFmtId="168" fontId="7" fillId="7" borderId="0" applyNumberFormat="0" applyFont="0" applyFill="0" applyBorder="0" applyAlignment="0" applyProtection="0">
      <alignment horizontal="right" vertical="top"/>
    </xf>
    <xf numFmtId="0" fontId="9" fillId="2" borderId="2" applyNumberFormat="0" applyFont="0" applyFill="0" applyBorder="0" applyAlignment="0" applyProtection="0">
      <alignment vertical="top"/>
    </xf>
    <xf numFmtId="6" fontId="9" fillId="5" borderId="10" applyNumberFormat="0" applyFont="0" applyFill="0" applyBorder="0" applyAlignment="0" applyProtection="0">
      <alignment horizontal="right" vertical="top"/>
    </xf>
    <xf numFmtId="6" fontId="9" fillId="5" borderId="2" applyNumberFormat="0" applyFont="0" applyFill="0" applyBorder="0" applyAlignment="0" applyProtection="0">
      <alignment horizontal="right" vertical="top"/>
    </xf>
    <xf numFmtId="169" fontId="8" fillId="5" borderId="0" applyNumberFormat="0" applyFont="0" applyFill="0" applyBorder="0" applyAlignment="0" applyProtection="0">
      <alignment horizontal="right" vertical="top"/>
    </xf>
    <xf numFmtId="169" fontId="8" fillId="5" borderId="3" applyNumberFormat="0" applyFont="0" applyFill="0" applyBorder="0" applyAlignment="0" applyProtection="0">
      <alignment horizontal="right" vertical="top"/>
    </xf>
    <xf numFmtId="169" fontId="9" fillId="5" borderId="0" applyNumberFormat="0" applyFont="0" applyFill="0" applyBorder="0" applyAlignment="0" applyProtection="0">
      <alignment horizontal="right" vertical="top"/>
    </xf>
    <xf numFmtId="169" fontId="9" fillId="5" borderId="3" applyNumberFormat="0" applyFont="0" applyFill="0" applyBorder="0" applyAlignment="0" applyProtection="0">
      <alignment horizontal="right" vertical="top"/>
    </xf>
    <xf numFmtId="169" fontId="8" fillId="5" borderId="10" applyNumberFormat="0" applyFont="0" applyFill="0" applyBorder="0" applyAlignment="0" applyProtection="0">
      <alignment horizontal="right" vertical="top"/>
    </xf>
    <xf numFmtId="169" fontId="8" fillId="5" borderId="2" applyNumberFormat="0" applyFont="0" applyFill="0" applyBorder="0" applyAlignment="0" applyProtection="0">
      <alignment horizontal="right" vertical="top"/>
    </xf>
    <xf numFmtId="0" fontId="9" fillId="7" borderId="0" applyNumberFormat="0" applyFont="0" applyFill="0" applyBorder="0" applyAlignment="0" applyProtection="0">
      <alignment horizontal="left" vertical="top"/>
    </xf>
    <xf numFmtId="4" fontId="9" fillId="7" borderId="0" applyNumberFormat="0" applyFont="0" applyFill="0" applyBorder="0" applyAlignment="0" applyProtection="0">
      <alignment horizontal="right" vertical="top"/>
    </xf>
    <xf numFmtId="4" fontId="9" fillId="7" borderId="9" applyNumberFormat="0" applyFont="0" applyFill="0" applyBorder="0" applyAlignment="0" applyProtection="0">
      <alignment horizontal="right" vertical="top"/>
    </xf>
    <xf numFmtId="4" fontId="9" fillId="7" borderId="10" applyNumberFormat="0" applyFont="0" applyFill="0" applyBorder="0" applyAlignment="0" applyProtection="0">
      <alignment horizontal="right" vertical="top"/>
    </xf>
    <xf numFmtId="4" fontId="9" fillId="7" borderId="11" applyProtection="0">
      <alignment horizontal="right" vertical="top"/>
    </xf>
    <xf numFmtId="166" fontId="8" fillId="7" borderId="0" applyNumberFormat="0" applyFont="0" applyFill="0" applyBorder="0" applyAlignment="0" applyProtection="0">
      <alignment horizontal="right" vertical="top"/>
    </xf>
    <xf numFmtId="8" fontId="8" fillId="7" borderId="0" applyNumberFormat="0" applyFont="0" applyFill="0" applyBorder="0" applyAlignment="0" applyProtection="0">
      <alignment horizontal="right" vertical="top"/>
    </xf>
    <xf numFmtId="165" fontId="8" fillId="7" borderId="0" applyNumberFormat="0" applyFont="0" applyFill="0" applyBorder="0" applyAlignment="0" applyProtection="0">
      <alignment horizontal="right" vertical="top"/>
    </xf>
    <xf numFmtId="165" fontId="8" fillId="7" borderId="10" applyNumberFormat="0" applyFont="0" applyFill="0" applyBorder="0" applyAlignment="0" applyProtection="0">
      <alignment horizontal="right" vertical="top"/>
    </xf>
    <xf numFmtId="4" fontId="7" fillId="7" borderId="0" applyNumberFormat="0" applyFont="0" applyFill="0" applyBorder="0" applyAlignment="0" applyProtection="0">
      <alignment horizontal="right" vertical="top"/>
    </xf>
    <xf numFmtId="4" fontId="7" fillId="7" borderId="9" applyNumberFormat="0" applyFont="0" applyFill="0" applyBorder="0" applyAlignment="0" applyProtection="0">
      <alignment horizontal="right" vertical="top"/>
    </xf>
    <xf numFmtId="4" fontId="9" fillId="5" borderId="3" applyNumberFormat="0" applyFont="0" applyFill="0" applyBorder="0" applyAlignment="0" applyProtection="0">
      <alignment horizontal="right" vertical="top"/>
    </xf>
    <xf numFmtId="4" fontId="7" fillId="5" borderId="0" applyNumberFormat="0" applyFont="0" applyFill="0" applyBorder="0" applyAlignment="0" applyProtection="0">
      <alignment horizontal="right" vertical="top"/>
    </xf>
    <xf numFmtId="8" fontId="7" fillId="7" borderId="0" applyNumberFormat="0" applyFont="0" applyFill="0" applyBorder="0" applyAlignment="0" applyProtection="0">
      <alignment horizontal="right" vertical="top"/>
    </xf>
    <xf numFmtId="164" fontId="8" fillId="7" borderId="0" applyNumberFormat="0" applyFont="0" applyFill="0" applyBorder="0" applyAlignment="0" applyProtection="0">
      <alignment horizontal="right" vertical="top"/>
    </xf>
    <xf numFmtId="164" fontId="9" fillId="7" borderId="0" applyNumberFormat="0" applyFont="0" applyFill="0" applyBorder="0" applyAlignment="0" applyProtection="0">
      <alignment horizontal="right" vertical="top"/>
    </xf>
    <xf numFmtId="167" fontId="7" fillId="7" borderId="9" applyNumberFormat="0" applyFont="0" applyFill="0" applyBorder="0" applyAlignment="0" applyProtection="0">
      <alignment horizontal="right" vertical="top"/>
    </xf>
    <xf numFmtId="167" fontId="9" fillId="5" borderId="10" applyNumberFormat="0" applyFont="0" applyFill="0" applyBorder="0" applyAlignment="0" applyProtection="0">
      <alignment horizontal="right" vertical="top"/>
    </xf>
    <xf numFmtId="167" fontId="9" fillId="5" borderId="2" applyProtection="0">
      <alignment horizontal="right" vertical="top"/>
    </xf>
    <xf numFmtId="6" fontId="7" fillId="5" borderId="7" applyNumberFormat="0" applyFont="0" applyFill="0" applyBorder="0" applyAlignment="0" applyProtection="0">
      <alignment horizontal="right" vertical="top"/>
    </xf>
    <xf numFmtId="164" fontId="7" fillId="5" borderId="10" applyNumberFormat="0" applyFont="0" applyFill="0" applyBorder="0" applyAlignment="0" applyProtection="0">
      <alignment horizontal="right" vertical="top"/>
    </xf>
    <xf numFmtId="6" fontId="7" fillId="5" borderId="10" applyNumberFormat="0" applyFont="0" applyFill="0" applyBorder="0" applyAlignment="0" applyProtection="0">
      <alignment horizontal="right" vertical="top"/>
    </xf>
    <xf numFmtId="3" fontId="8" fillId="7" borderId="0" applyNumberFormat="0" applyFont="0" applyFill="0" applyBorder="0" applyAlignment="0" applyProtection="0">
      <alignment horizontal="right" vertical="top"/>
    </xf>
    <xf numFmtId="167" fontId="8" fillId="7" borderId="0" applyNumberFormat="0" applyFont="0" applyFill="0" applyBorder="0" applyAlignment="0" applyProtection="0">
      <alignment horizontal="right" vertical="top"/>
    </xf>
    <xf numFmtId="0" fontId="8" fillId="7" borderId="1" applyProtection="0">
      <alignment horizontal="left" vertical="top"/>
    </xf>
    <xf numFmtId="6" fontId="9" fillId="7" borderId="0" applyNumberFormat="0" applyFont="0" applyFill="0" applyBorder="0" applyAlignment="0" applyProtection="0">
      <alignment horizontal="right" vertical="top"/>
    </xf>
    <xf numFmtId="3" fontId="9" fillId="7" borderId="0" applyNumberFormat="0" applyFont="0" applyFill="0" applyBorder="0" applyAlignment="0" applyProtection="0">
      <alignment horizontal="right" vertical="top"/>
    </xf>
    <xf numFmtId="6" fontId="8" fillId="7" borderId="7" applyNumberFormat="0" applyFont="0" applyFill="0" applyBorder="0" applyAlignment="0" applyProtection="0">
      <alignment horizontal="right" vertical="top"/>
    </xf>
    <xf numFmtId="6" fontId="8" fillId="7" borderId="0" applyNumberFormat="0" applyFont="0" applyFill="0" applyBorder="0" applyAlignment="0" applyProtection="0">
      <alignment horizontal="right" vertical="top"/>
    </xf>
    <xf numFmtId="6" fontId="7" fillId="5" borderId="5" applyNumberFormat="0" applyFont="0" applyFill="0" applyBorder="0" applyAlignment="0" applyProtection="0">
      <alignment horizontal="right" vertical="top"/>
    </xf>
    <xf numFmtId="164" fontId="7" fillId="7" borderId="10" applyProtection="0">
      <alignment horizontal="right" vertical="top"/>
    </xf>
    <xf numFmtId="164" fontId="7" fillId="5" borderId="7" applyNumberFormat="0" applyFont="0" applyFill="0" applyBorder="0" applyAlignment="0" applyProtection="0">
      <alignment horizontal="right" vertical="top"/>
    </xf>
    <xf numFmtId="4" fontId="8" fillId="5" borderId="5" applyNumberFormat="0" applyFont="0" applyFill="0" applyBorder="0" applyAlignment="0" applyProtection="0">
      <alignment horizontal="right" vertical="top"/>
    </xf>
    <xf numFmtId="4" fontId="8" fillId="5" borderId="12" applyNumberFormat="0" applyFont="0" applyFill="0" applyBorder="0" applyAlignment="0" applyProtection="0">
      <alignment horizontal="right" vertical="top"/>
    </xf>
    <xf numFmtId="0" fontId="8" fillId="8" borderId="4" applyNumberFormat="0" applyFont="0" applyFill="0" applyBorder="0" applyAlignment="0" applyProtection="0">
      <alignment vertical="top"/>
    </xf>
    <xf numFmtId="8" fontId="8" fillId="5" borderId="5" applyNumberFormat="0" applyFont="0" applyFill="0" applyBorder="0" applyAlignment="0" applyProtection="0">
      <alignment horizontal="right" vertical="top"/>
    </xf>
    <xf numFmtId="8" fontId="8" fillId="5" borderId="12" applyNumberFormat="0" applyFont="0" applyFill="0" applyBorder="0" applyAlignment="0" applyProtection="0">
      <alignment horizontal="right" vertical="top"/>
    </xf>
    <xf numFmtId="8" fontId="9" fillId="5" borderId="10" applyNumberFormat="0" applyFont="0" applyFill="0" applyBorder="0" applyAlignment="0" applyProtection="0">
      <alignment horizontal="right" vertical="top"/>
    </xf>
    <xf numFmtId="8" fontId="9" fillId="5" borderId="2" applyNumberFormat="0" applyFont="0" applyFill="0" applyBorder="0" applyAlignment="0" applyProtection="0">
      <alignment horizontal="right" vertical="top"/>
    </xf>
    <xf numFmtId="8" fontId="8" fillId="5" borderId="10" applyNumberFormat="0" applyFont="0" applyFill="0" applyBorder="0" applyAlignment="0" applyProtection="0">
      <alignment horizontal="right" vertical="top"/>
    </xf>
    <xf numFmtId="8" fontId="8" fillId="5" borderId="2" applyNumberFormat="0" applyFont="0" applyFill="0" applyBorder="0" applyAlignment="0" applyProtection="0">
      <alignment horizontal="right" vertical="top"/>
    </xf>
    <xf numFmtId="169" fontId="8" fillId="5" borderId="7" applyNumberFormat="0" applyFont="0" applyFill="0" applyBorder="0" applyAlignment="0" applyProtection="0">
      <alignment horizontal="right" vertical="top"/>
    </xf>
    <xf numFmtId="169" fontId="8" fillId="5" borderId="1" applyNumberFormat="0" applyFont="0" applyFill="0" applyBorder="0" applyAlignment="0" applyProtection="0">
      <alignment horizontal="right" vertical="top"/>
    </xf>
    <xf numFmtId="169" fontId="8" fillId="5" borderId="5" applyNumberFormat="0" applyFont="0" applyFill="0" applyBorder="0" applyAlignment="0" applyProtection="0">
      <alignment horizontal="right" vertical="top"/>
    </xf>
    <xf numFmtId="169" fontId="8" fillId="5" borderId="12" applyNumberFormat="0" applyFont="0" applyFill="0" applyBorder="0" applyAlignment="0" applyProtection="0">
      <alignment horizontal="right" vertical="top"/>
    </xf>
    <xf numFmtId="0" fontId="26" fillId="37" borderId="0" applyNumberFormat="0" applyBorder="0" applyAlignment="0" applyProtection="0"/>
    <xf numFmtId="0" fontId="1" fillId="0" borderId="21">
      <alignment vertical="center"/>
    </xf>
    <xf numFmtId="0" fontId="1" fillId="38" borderId="22" applyNumberFormat="0" applyFont="0" applyAlignment="0" applyProtection="0"/>
    <xf numFmtId="0" fontId="27" fillId="34" borderId="23" applyNumberFormat="0" applyAlignment="0" applyProtection="0"/>
    <xf numFmtId="9" fontId="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4" fillId="0" borderId="24" applyNumberFormat="0" applyFill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1" fillId="6" borderId="0" xfId="38">
      <alignment vertical="top" shrinkToFit="1"/>
    </xf>
    <xf numFmtId="0" fontId="12" fillId="6" borderId="1" xfId="39">
      <alignment vertical="top" shrinkToFit="1"/>
    </xf>
    <xf numFmtId="0" fontId="12" fillId="6" borderId="2" xfId="41">
      <alignment vertical="top" shrinkToFit="1"/>
    </xf>
    <xf numFmtId="0" fontId="13" fillId="6" borderId="3" xfId="44">
      <alignment vertical="top" shrinkToFit="1"/>
    </xf>
    <xf numFmtId="0" fontId="12" fillId="6" borderId="12" xfId="57">
      <alignment vertical="top" shrinkToFit="1"/>
    </xf>
    <xf numFmtId="4" fontId="12" fillId="6" borderId="3" xfId="59">
      <alignment horizontal="right" vertical="top" shrinkToFit="1"/>
    </xf>
    <xf numFmtId="4" fontId="11" fillId="6" borderId="9" xfId="62">
      <alignment horizontal="right" vertical="top" shrinkToFit="1"/>
    </xf>
    <xf numFmtId="0" fontId="12" fillId="6" borderId="3" xfId="63">
      <alignment vertical="top" shrinkToFit="1"/>
    </xf>
    <xf numFmtId="0" fontId="12" fillId="6" borderId="1" xfId="76">
      <alignment horizontal="left" vertical="top" shrinkToFit="1"/>
    </xf>
    <xf numFmtId="0" fontId="12" fillId="6" borderId="3" xfId="77">
      <alignment horizontal="left" vertical="top" shrinkToFit="1"/>
    </xf>
    <xf numFmtId="0" fontId="12" fillId="6" borderId="1" xfId="78">
      <alignment horizontal="left" vertical="top" shrinkToFit="1"/>
    </xf>
    <xf numFmtId="0" fontId="12" fillId="6" borderId="3" xfId="79">
      <alignment horizontal="left" vertical="top" shrinkToFit="1"/>
    </xf>
    <xf numFmtId="0" fontId="12" fillId="6" borderId="2" xfId="80">
      <alignment horizontal="left" vertical="top" shrinkToFit="1"/>
    </xf>
    <xf numFmtId="0" fontId="12" fillId="6" borderId="4" xfId="81">
      <alignment vertical="top" shrinkToFit="1"/>
    </xf>
    <xf numFmtId="0" fontId="12" fillId="6" borderId="12" xfId="82">
      <alignment horizontal="center" vertical="top" shrinkToFit="1"/>
    </xf>
    <xf numFmtId="4" fontId="11" fillId="6" borderId="8" xfId="83">
      <alignment horizontal="right" vertical="top" shrinkToFit="1"/>
    </xf>
    <xf numFmtId="4" fontId="11" fillId="6" borderId="11" xfId="84">
      <alignment horizontal="right" vertical="top" shrinkToFit="1"/>
    </xf>
    <xf numFmtId="0" fontId="0" fillId="0" borderId="0" xfId="0" quotePrefix="1">
      <alignment vertical="center"/>
    </xf>
    <xf numFmtId="0" fontId="33" fillId="0" borderId="0" xfId="0" applyFont="1">
      <alignment vertical="center"/>
    </xf>
    <xf numFmtId="0" fontId="0" fillId="0" borderId="0" xfId="0" applyAlignment="1">
      <alignment vertical="center"/>
    </xf>
    <xf numFmtId="0" fontId="34" fillId="0" borderId="0" xfId="0" applyFont="1">
      <alignment vertical="center"/>
    </xf>
    <xf numFmtId="0" fontId="35" fillId="6" borderId="0" xfId="38" applyFont="1">
      <alignment vertical="top" shrinkToFit="1"/>
    </xf>
    <xf numFmtId="0" fontId="36" fillId="6" borderId="1" xfId="39" applyFont="1">
      <alignment vertical="top" shrinkToFit="1"/>
    </xf>
    <xf numFmtId="4" fontId="36" fillId="6" borderId="1" xfId="43" applyFont="1" applyAlignment="1">
      <alignment horizontal="right" vertical="center" shrinkToFit="1"/>
    </xf>
    <xf numFmtId="0" fontId="34" fillId="0" borderId="0" xfId="0" applyFont="1" applyAlignment="1">
      <alignment vertical="center"/>
    </xf>
    <xf numFmtId="4" fontId="36" fillId="6" borderId="1" xfId="43" applyFont="1">
      <alignment horizontal="right" vertical="top" shrinkToFit="1"/>
    </xf>
    <xf numFmtId="0" fontId="37" fillId="6" borderId="3" xfId="44" applyFont="1">
      <alignment vertical="top" shrinkToFit="1"/>
    </xf>
    <xf numFmtId="44" fontId="36" fillId="2" borderId="3" xfId="28" applyFont="1" applyFill="1" applyBorder="1" applyAlignment="1" applyProtection="1">
      <alignment horizontal="right" vertical="center" shrinkToFit="1"/>
      <protection locked="0"/>
    </xf>
    <xf numFmtId="0" fontId="37" fillId="6" borderId="2" xfId="44" applyFont="1" applyBorder="1">
      <alignment vertical="top" shrinkToFit="1"/>
    </xf>
    <xf numFmtId="44" fontId="36" fillId="2" borderId="2" xfId="28" applyFont="1" applyFill="1" applyBorder="1" applyAlignment="1" applyProtection="1">
      <alignment horizontal="right" vertical="center" shrinkToFit="1"/>
      <protection locked="0"/>
    </xf>
    <xf numFmtId="0" fontId="36" fillId="6" borderId="4" xfId="47" applyFont="1" applyAlignment="1">
      <alignment horizontal="center" vertical="center" shrinkToFit="1"/>
    </xf>
    <xf numFmtId="4" fontId="36" fillId="6" borderId="7" xfId="50" applyFont="1" applyAlignment="1">
      <alignment horizontal="right" vertical="center" shrinkToFit="1"/>
    </xf>
    <xf numFmtId="4" fontId="36" fillId="6" borderId="8" xfId="50" applyFont="1" applyBorder="1" applyAlignment="1">
      <alignment horizontal="right" vertical="center" shrinkToFit="1"/>
    </xf>
    <xf numFmtId="171" fontId="35" fillId="2" borderId="12" xfId="52" applyNumberFormat="1" applyFont="1" applyBorder="1" applyAlignment="1">
      <alignment horizontal="right" vertical="center" shrinkToFit="1"/>
      <protection locked="0"/>
    </xf>
    <xf numFmtId="0" fontId="36" fillId="6" borderId="12" xfId="57" applyFont="1" applyAlignment="1">
      <alignment vertical="top" wrapText="1" shrinkToFit="1"/>
    </xf>
    <xf numFmtId="167" fontId="36" fillId="0" borderId="3" xfId="28" applyNumberFormat="1" applyFont="1" applyFill="1" applyBorder="1" applyAlignment="1" applyProtection="1">
      <alignment horizontal="right" vertical="center" shrinkToFit="1"/>
      <protection locked="0"/>
    </xf>
    <xf numFmtId="0" fontId="36" fillId="6" borderId="12" xfId="48" applyFont="1" applyBorder="1" applyAlignment="1">
      <alignment horizontal="center" vertical="center" shrinkToFit="1"/>
    </xf>
    <xf numFmtId="0" fontId="38" fillId="0" borderId="12" xfId="0" applyFont="1" applyBorder="1">
      <alignment vertical="center"/>
    </xf>
    <xf numFmtId="7" fontId="35" fillId="2" borderId="12" xfId="52" applyNumberFormat="1" applyFont="1" applyBorder="1" applyAlignment="1">
      <alignment horizontal="center" vertical="center" shrinkToFit="1"/>
      <protection locked="0"/>
    </xf>
    <xf numFmtId="4" fontId="36" fillId="39" borderId="7" xfId="50" applyFont="1" applyFill="1" applyAlignment="1">
      <alignment horizontal="right" vertical="center" shrinkToFit="1"/>
    </xf>
    <xf numFmtId="4" fontId="36" fillId="39" borderId="8" xfId="50" applyFont="1" applyFill="1" applyBorder="1" applyAlignment="1">
      <alignment horizontal="right" vertical="center" shrinkToFit="1"/>
    </xf>
    <xf numFmtId="4" fontId="36" fillId="39" borderId="1" xfId="43" applyFont="1" applyFill="1">
      <alignment horizontal="right" vertical="top" shrinkToFit="1"/>
    </xf>
    <xf numFmtId="4" fontId="36" fillId="39" borderId="1" xfId="43" applyFont="1" applyFill="1" applyAlignment="1">
      <alignment horizontal="right" vertical="center" shrinkToFit="1"/>
    </xf>
    <xf numFmtId="0" fontId="38" fillId="0" borderId="12" xfId="0" applyFont="1" applyBorder="1" applyAlignment="1">
      <alignment vertical="center"/>
    </xf>
    <xf numFmtId="170" fontId="36" fillId="2" borderId="4" xfId="232" applyNumberFormat="1" applyFont="1" applyFill="1" applyBorder="1" applyAlignment="1" applyProtection="1">
      <alignment horizontal="center" vertical="center" shrinkToFit="1"/>
      <protection locked="0"/>
    </xf>
    <xf numFmtId="170" fontId="36" fillId="2" borderId="6" xfId="232" applyNumberFormat="1" applyFont="1" applyFill="1" applyBorder="1" applyAlignment="1" applyProtection="1">
      <alignment horizontal="center" vertical="center" shrinkToFit="1"/>
      <protection locked="0"/>
    </xf>
    <xf numFmtId="9" fontId="35" fillId="2" borderId="4" xfId="232" applyFont="1" applyFill="1" applyBorder="1" applyAlignment="1" applyProtection="1">
      <alignment horizontal="center" vertical="center" shrinkToFit="1"/>
      <protection locked="0"/>
    </xf>
    <xf numFmtId="9" fontId="35" fillId="2" borderId="6" xfId="232" applyFont="1" applyFill="1" applyBorder="1" applyAlignment="1" applyProtection="1">
      <alignment horizontal="center" vertical="center" shrinkToFit="1"/>
      <protection locked="0"/>
    </xf>
    <xf numFmtId="0" fontId="36" fillId="2" borderId="4" xfId="58" applyFont="1" applyBorder="1" applyAlignment="1">
      <alignment horizontal="center" vertical="center" shrinkToFit="1"/>
      <protection locked="0"/>
    </xf>
    <xf numFmtId="0" fontId="36" fillId="2" borderId="6" xfId="58" applyFont="1" applyBorder="1" applyAlignment="1">
      <alignment horizontal="center" vertical="center" shrinkToFit="1"/>
      <protection locked="0"/>
    </xf>
    <xf numFmtId="0" fontId="36" fillId="2" borderId="25" xfId="58" applyFont="1" applyBorder="1" applyAlignment="1">
      <alignment horizontal="center" vertical="center" shrinkToFit="1"/>
      <protection locked="0"/>
    </xf>
    <xf numFmtId="0" fontId="36" fillId="2" borderId="0" xfId="58" applyFont="1" applyBorder="1" applyAlignment="1">
      <alignment horizontal="center" vertical="center" shrinkToFit="1"/>
      <protection locked="0"/>
    </xf>
    <xf numFmtId="0" fontId="10" fillId="6" borderId="0" xfId="37">
      <alignment vertical="top" shrinkToFit="1"/>
    </xf>
  </cellXfs>
  <cellStyles count="2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Input" xfId="35" builtinId="20" customBuiltin="1"/>
    <cellStyle name="Linked Cell" xfId="36" builtinId="24" customBuiltin="1"/>
    <cellStyle name="MSSStyle001" xfId="37"/>
    <cellStyle name="MSSStyle002" xfId="38"/>
    <cellStyle name="MSSStyle003" xfId="39"/>
    <cellStyle name="MSSStyle004" xfId="40"/>
    <cellStyle name="MSSStyle005" xfId="41"/>
    <cellStyle name="MSSStyle006" xfId="42"/>
    <cellStyle name="MSSStyle007" xfId="43"/>
    <cellStyle name="MSSStyle008" xfId="44"/>
    <cellStyle name="MSSStyle009" xfId="45"/>
    <cellStyle name="MSSStyle010" xfId="46"/>
    <cellStyle name="MSSStyle011" xfId="47"/>
    <cellStyle name="MSSStyle012" xfId="48"/>
    <cellStyle name="MSSStyle013" xfId="49"/>
    <cellStyle name="MSSStyle014" xfId="50"/>
    <cellStyle name="MSSStyle015" xfId="51"/>
    <cellStyle name="MSSStyle016" xfId="52"/>
    <cellStyle name="MSSStyle017" xfId="53"/>
    <cellStyle name="MSSStyle018" xfId="54"/>
    <cellStyle name="MSSStyle019" xfId="55"/>
    <cellStyle name="MSSStyle020" xfId="56"/>
    <cellStyle name="MSSStyle021" xfId="57"/>
    <cellStyle name="MSSStyle022" xfId="58"/>
    <cellStyle name="MSSStyle023" xfId="59"/>
    <cellStyle name="MSSStyle024" xfId="60"/>
    <cellStyle name="MSSStyle025" xfId="61"/>
    <cellStyle name="MSSStyle026" xfId="62"/>
    <cellStyle name="MSSStyle027" xfId="63"/>
    <cellStyle name="MSSStyle028" xfId="64"/>
    <cellStyle name="MSSStyle029" xfId="65"/>
    <cellStyle name="MSSStyle030" xfId="66"/>
    <cellStyle name="MSSStyle031" xfId="67"/>
    <cellStyle name="MSSStyle032" xfId="68"/>
    <cellStyle name="MSSStyle033" xfId="69"/>
    <cellStyle name="MSSStyle034" xfId="70"/>
    <cellStyle name="MSSStyle035" xfId="71"/>
    <cellStyle name="MSSStyle036" xfId="72"/>
    <cellStyle name="MSSStyle037" xfId="73"/>
    <cellStyle name="MSSStyle038" xfId="74"/>
    <cellStyle name="MSSStyle039" xfId="75"/>
    <cellStyle name="MSSStyle040" xfId="76"/>
    <cellStyle name="MSSStyle041" xfId="77"/>
    <cellStyle name="MSSStyle042" xfId="78"/>
    <cellStyle name="MSSStyle043" xfId="79"/>
    <cellStyle name="MSSStyle044" xfId="80"/>
    <cellStyle name="MSSStyle045" xfId="81"/>
    <cellStyle name="MSSStyle046" xfId="82"/>
    <cellStyle name="MSSStyle047" xfId="83"/>
    <cellStyle name="MSSStyle048" xfId="84"/>
    <cellStyle name="MSSStyle049" xfId="85"/>
    <cellStyle name="MSSStyle050" xfId="86"/>
    <cellStyle name="MSSStyle051" xfId="87"/>
    <cellStyle name="MSSStyle052" xfId="88"/>
    <cellStyle name="MSSStyle053" xfId="89"/>
    <cellStyle name="MSSStyle054" xfId="90"/>
    <cellStyle name="MSSStyle055" xfId="91"/>
    <cellStyle name="MSSStyle056" xfId="92"/>
    <cellStyle name="MSSStyle057" xfId="93"/>
    <cellStyle name="MSSStyle058" xfId="94"/>
    <cellStyle name="MSSStyle059" xfId="95"/>
    <cellStyle name="MSSStyle060" xfId="96"/>
    <cellStyle name="MSSStyle061" xfId="97"/>
    <cellStyle name="MSSStyle062" xfId="98"/>
    <cellStyle name="MSSStyle063" xfId="99"/>
    <cellStyle name="MSSStyle064" xfId="100"/>
    <cellStyle name="MSSStyle065" xfId="101"/>
    <cellStyle name="MSSStyle066" xfId="102"/>
    <cellStyle name="MSSStyle067" xfId="103"/>
    <cellStyle name="MSSStyle068" xfId="104"/>
    <cellStyle name="MSSStyle069" xfId="105"/>
    <cellStyle name="MSSStyle070" xfId="106"/>
    <cellStyle name="MSSStyle071" xfId="107"/>
    <cellStyle name="MSSStyle072" xfId="108"/>
    <cellStyle name="MSSStyle073" xfId="109"/>
    <cellStyle name="MSSStyle074" xfId="110"/>
    <cellStyle name="MSSStyle075" xfId="111"/>
    <cellStyle name="MSSStyle076" xfId="112"/>
    <cellStyle name="MSSStyle077" xfId="113"/>
    <cellStyle name="MSSStyle078" xfId="114"/>
    <cellStyle name="MSSStyle079" xfId="115"/>
    <cellStyle name="MSSStyle080" xfId="116"/>
    <cellStyle name="MSSStyle081" xfId="117"/>
    <cellStyle name="MSSStyle082" xfId="118"/>
    <cellStyle name="MSSStyle083" xfId="119"/>
    <cellStyle name="MSSStyle084" xfId="120"/>
    <cellStyle name="MSSStyle085" xfId="121"/>
    <cellStyle name="MSSStyle086" xfId="122"/>
    <cellStyle name="MSSStyle087" xfId="123"/>
    <cellStyle name="MSSStyle088" xfId="124"/>
    <cellStyle name="MSSStyle089" xfId="125"/>
    <cellStyle name="MSSStyle090" xfId="126"/>
    <cellStyle name="MSSStyle091" xfId="127"/>
    <cellStyle name="MSSStyle092" xfId="128"/>
    <cellStyle name="MSSStyle093" xfId="129"/>
    <cellStyle name="MSSStyle094" xfId="130"/>
    <cellStyle name="MSSStyle095" xfId="131"/>
    <cellStyle name="MSSStyle096" xfId="132"/>
    <cellStyle name="MSSStyle097" xfId="133"/>
    <cellStyle name="MSSStyle098" xfId="134"/>
    <cellStyle name="MSSStyle099" xfId="135"/>
    <cellStyle name="MSSStyle100" xfId="136"/>
    <cellStyle name="MSSStyle101" xfId="137"/>
    <cellStyle name="MSSStyle102" xfId="138"/>
    <cellStyle name="MSSStyle103" xfId="139"/>
    <cellStyle name="MSSStyle104" xfId="140"/>
    <cellStyle name="MSSStyle105" xfId="141"/>
    <cellStyle name="MSSStyle106" xfId="142"/>
    <cellStyle name="MSSStyle107" xfId="143"/>
    <cellStyle name="MSSStyle108" xfId="144"/>
    <cellStyle name="MSSStyle109" xfId="145"/>
    <cellStyle name="MSSStyle110" xfId="146"/>
    <cellStyle name="MSSStyle111" xfId="147"/>
    <cellStyle name="MSSStyle112" xfId="148"/>
    <cellStyle name="MSSStyle113" xfId="149"/>
    <cellStyle name="MSSStyle114" xfId="150"/>
    <cellStyle name="MSSStyle115" xfId="151"/>
    <cellStyle name="MSSStyle116" xfId="152"/>
    <cellStyle name="MSSStyle117" xfId="153"/>
    <cellStyle name="MSSStyle118" xfId="154"/>
    <cellStyle name="MSSStyle119" xfId="155"/>
    <cellStyle name="MSSStyle120" xfId="156"/>
    <cellStyle name="MSSStyle121" xfId="157"/>
    <cellStyle name="MSSStyle122" xfId="158"/>
    <cellStyle name="MSSStyle123" xfId="159"/>
    <cellStyle name="MSSStyle124" xfId="160"/>
    <cellStyle name="MSSStyle125" xfId="161"/>
    <cellStyle name="MSSStyle126" xfId="162"/>
    <cellStyle name="MSSStyle127" xfId="163"/>
    <cellStyle name="MSSStyle128" xfId="164"/>
    <cellStyle name="MSSStyle129" xfId="165"/>
    <cellStyle name="MSSStyle130" xfId="166"/>
    <cellStyle name="MSSStyle131" xfId="167"/>
    <cellStyle name="MSSStyle132" xfId="168"/>
    <cellStyle name="MSSStyle133" xfId="169"/>
    <cellStyle name="MSSStyle134" xfId="170"/>
    <cellStyle name="MSSStyle135" xfId="171"/>
    <cellStyle name="MSSStyle136" xfId="172"/>
    <cellStyle name="MSSStyle137" xfId="173"/>
    <cellStyle name="MSSStyle138" xfId="174"/>
    <cellStyle name="MSSStyle139" xfId="175"/>
    <cellStyle name="MSSStyle140" xfId="176"/>
    <cellStyle name="MSSStyle141" xfId="177"/>
    <cellStyle name="MSSStyle142" xfId="178"/>
    <cellStyle name="MSSStyle143" xfId="179"/>
    <cellStyle name="MSSStyle144" xfId="180"/>
    <cellStyle name="MSSStyle145" xfId="181"/>
    <cellStyle name="MSSStyle146" xfId="182"/>
    <cellStyle name="MSSStyle147" xfId="183"/>
    <cellStyle name="MSSStyle148" xfId="184"/>
    <cellStyle name="MSSStyle149" xfId="185"/>
    <cellStyle name="MSSStyle150" xfId="186"/>
    <cellStyle name="MSSStyle151" xfId="187"/>
    <cellStyle name="MSSStyle152" xfId="188"/>
    <cellStyle name="MSSStyle153" xfId="189"/>
    <cellStyle name="MSSStyle154" xfId="190"/>
    <cellStyle name="MSSStyle155" xfId="191"/>
    <cellStyle name="MSSStyle156" xfId="192"/>
    <cellStyle name="MSSStyle157" xfId="193"/>
    <cellStyle name="MSSStyle158" xfId="194"/>
    <cellStyle name="MSSStyle159" xfId="195"/>
    <cellStyle name="MSSStyle160" xfId="196"/>
    <cellStyle name="MSSStyle161" xfId="197"/>
    <cellStyle name="MSSStyle162" xfId="198"/>
    <cellStyle name="MSSStyle163" xfId="199"/>
    <cellStyle name="MSSStyle164" xfId="200"/>
    <cellStyle name="MSSStyle165" xfId="201"/>
    <cellStyle name="MSSStyle166" xfId="202"/>
    <cellStyle name="MSSStyle167" xfId="203"/>
    <cellStyle name="MSSStyle168" xfId="204"/>
    <cellStyle name="MSSStyle169" xfId="205"/>
    <cellStyle name="MSSStyle170" xfId="206"/>
    <cellStyle name="MSSStyle171" xfId="207"/>
    <cellStyle name="MSSStyle172" xfId="208"/>
    <cellStyle name="MSSStyle173" xfId="209"/>
    <cellStyle name="MSSStyle174" xfId="210"/>
    <cellStyle name="MSSStyle175" xfId="211"/>
    <cellStyle name="MSSStyle176" xfId="212"/>
    <cellStyle name="MSSStyle177" xfId="213"/>
    <cellStyle name="MSSStyle178" xfId="214"/>
    <cellStyle name="MSSStyle179" xfId="215"/>
    <cellStyle name="MSSStyle180" xfId="216"/>
    <cellStyle name="MSSStyle181" xfId="217"/>
    <cellStyle name="MSSStyle182" xfId="218"/>
    <cellStyle name="MSSStyle183" xfId="219"/>
    <cellStyle name="MSSStyle184" xfId="220"/>
    <cellStyle name="MSSStyle185" xfId="221"/>
    <cellStyle name="MSSStyle186" xfId="222"/>
    <cellStyle name="MSSStyle187" xfId="223"/>
    <cellStyle name="MSSStyle188" xfId="224"/>
    <cellStyle name="MSSStyle189" xfId="225"/>
    <cellStyle name="MSSStyle190" xfId="226"/>
    <cellStyle name="MSSStyle191" xfId="227"/>
    <cellStyle name="Neutral" xfId="228" builtinId="28" customBuiltin="1"/>
    <cellStyle name="Normal" xfId="0" builtinId="0"/>
    <cellStyle name="Normal 2" xfId="229"/>
    <cellStyle name="Note" xfId="230" builtinId="10" customBuiltin="1"/>
    <cellStyle name="Output" xfId="231" builtinId="21" customBuiltin="1"/>
    <cellStyle name="Percent" xfId="232" builtinId="5"/>
    <cellStyle name="Title" xfId="233" builtinId="15" customBuiltin="1"/>
    <cellStyle name="Total" xfId="234" builtinId="25" customBuiltin="1"/>
    <cellStyle name="Warning Text" xfId="23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000000"/>
      <rgbColor rgb="00FFFFFF"/>
      <rgbColor rgb="00ADD8E6"/>
      <rgbColor rgb="00F0F0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outlinePr summaryBelow="0" summaryRight="0"/>
    <pageSetUpPr fitToPage="1"/>
  </sheetPr>
  <dimension ref="A1:H22"/>
  <sheetViews>
    <sheetView tabSelected="1" zoomScaleNormal="100" zoomScalePageLayoutView="212" workbookViewId="0">
      <selection activeCell="G6" sqref="G6"/>
    </sheetView>
  </sheetViews>
  <sheetFormatPr defaultColWidth="8.85546875" defaultRowHeight="12.75" customHeight="1"/>
  <cols>
    <col min="1" max="1" width="32" customWidth="1"/>
    <col min="2" max="2" width="6.85546875" bestFit="1" customWidth="1"/>
    <col min="3" max="3" width="12.7109375" bestFit="1" customWidth="1"/>
    <col min="5" max="5" width="32.140625" customWidth="1"/>
    <col min="6" max="6" width="6.85546875" bestFit="1" customWidth="1"/>
    <col min="7" max="7" width="12.7109375" bestFit="1" customWidth="1"/>
  </cols>
  <sheetData>
    <row r="1" spans="1:8" ht="12.75" customHeight="1">
      <c r="A1" s="21"/>
      <c r="B1" s="22"/>
      <c r="C1" s="22"/>
      <c r="D1" s="21"/>
      <c r="E1" s="21"/>
      <c r="F1" s="21"/>
      <c r="G1" s="21"/>
      <c r="H1" s="21"/>
    </row>
    <row r="2" spans="1:8" s="20" customFormat="1" ht="18.95" customHeight="1">
      <c r="A2" s="44" t="s">
        <v>182</v>
      </c>
      <c r="B2" s="25"/>
      <c r="C2" s="25"/>
      <c r="D2" s="25"/>
      <c r="E2" s="44" t="s">
        <v>183</v>
      </c>
      <c r="F2" s="25"/>
      <c r="G2" s="25"/>
      <c r="H2" s="25"/>
    </row>
    <row r="3" spans="1:8" ht="12.75" customHeight="1">
      <c r="A3" s="23" t="s">
        <v>0</v>
      </c>
      <c r="B3" s="43"/>
      <c r="C3" s="25"/>
      <c r="D3" s="21"/>
      <c r="E3" s="23" t="s">
        <v>0</v>
      </c>
      <c r="F3" s="42"/>
      <c r="G3" s="21"/>
      <c r="H3" s="21"/>
    </row>
    <row r="4" spans="1:8" ht="12.75" customHeight="1">
      <c r="A4" s="27" t="s">
        <v>172</v>
      </c>
      <c r="B4" s="28">
        <v>8</v>
      </c>
      <c r="C4" s="25"/>
      <c r="D4" s="21"/>
      <c r="E4" s="27" t="s">
        <v>167</v>
      </c>
      <c r="F4" s="28">
        <v>9</v>
      </c>
      <c r="G4" s="25"/>
      <c r="H4" s="21"/>
    </row>
    <row r="5" spans="1:8" ht="12.75" customHeight="1">
      <c r="A5" s="27" t="s">
        <v>174</v>
      </c>
      <c r="B5" s="36">
        <v>50</v>
      </c>
      <c r="C5" s="25"/>
      <c r="D5" s="21"/>
      <c r="E5" s="27" t="s">
        <v>174</v>
      </c>
      <c r="F5" s="36">
        <v>100</v>
      </c>
      <c r="G5" s="25"/>
      <c r="H5" s="21"/>
    </row>
    <row r="6" spans="1:8" ht="12.75" customHeight="1">
      <c r="A6" s="27" t="s">
        <v>168</v>
      </c>
      <c r="B6" s="36">
        <v>2</v>
      </c>
      <c r="C6" s="25"/>
      <c r="D6" s="21"/>
      <c r="E6" s="27" t="s">
        <v>168</v>
      </c>
      <c r="F6" s="36">
        <v>4</v>
      </c>
      <c r="G6" s="25"/>
      <c r="H6" s="21"/>
    </row>
    <row r="7" spans="1:8" ht="12.75" customHeight="1">
      <c r="A7" s="27" t="s">
        <v>179</v>
      </c>
      <c r="B7" s="28">
        <v>0.5</v>
      </c>
      <c r="C7" s="25"/>
      <c r="D7" s="21"/>
      <c r="E7" s="27" t="s">
        <v>179</v>
      </c>
      <c r="F7" s="28">
        <v>0.5</v>
      </c>
      <c r="G7" s="25"/>
      <c r="H7" s="21"/>
    </row>
    <row r="8" spans="1:8" ht="12.75" customHeight="1">
      <c r="A8" s="29" t="s">
        <v>173</v>
      </c>
      <c r="B8" s="30" t="b">
        <f>IF(B5&gt;180,0.45*(B5-180))</f>
        <v>0</v>
      </c>
      <c r="C8" s="25"/>
      <c r="D8" s="21"/>
      <c r="E8" s="29" t="s">
        <v>173</v>
      </c>
      <c r="F8" s="30" t="b">
        <f>IF(F5&gt;180,0.45*(F5-180))</f>
        <v>0</v>
      </c>
      <c r="G8" s="25"/>
      <c r="H8" s="21"/>
    </row>
    <row r="9" spans="1:8" ht="12.75" customHeight="1">
      <c r="A9" s="21"/>
      <c r="B9" s="25"/>
      <c r="C9" s="25"/>
      <c r="D9" s="21"/>
      <c r="E9" s="21"/>
      <c r="F9" s="25"/>
      <c r="G9" s="25"/>
      <c r="H9" s="21"/>
    </row>
    <row r="10" spans="1:8" ht="12.75" customHeight="1">
      <c r="A10" s="21"/>
      <c r="B10" s="31" t="s">
        <v>170</v>
      </c>
      <c r="C10" s="37" t="s">
        <v>166</v>
      </c>
      <c r="D10" s="21"/>
      <c r="E10" s="21"/>
      <c r="F10" s="31" t="s">
        <v>170</v>
      </c>
      <c r="G10" s="37" t="s">
        <v>166</v>
      </c>
      <c r="H10" s="21"/>
    </row>
    <row r="11" spans="1:8" ht="12.75" customHeight="1">
      <c r="A11" s="23" t="s">
        <v>169</v>
      </c>
      <c r="B11" s="40"/>
      <c r="C11" s="41"/>
      <c r="D11" s="21"/>
      <c r="E11" s="23" t="s">
        <v>169</v>
      </c>
      <c r="F11" s="40"/>
      <c r="G11" s="41"/>
      <c r="H11" s="21"/>
    </row>
    <row r="12" spans="1:8" ht="12.75" customHeight="1">
      <c r="A12" s="27" t="s">
        <v>171</v>
      </c>
      <c r="B12" s="34">
        <f>B4*B6+B8</f>
        <v>16</v>
      </c>
      <c r="C12" s="39">
        <f>B5*B7</f>
        <v>25</v>
      </c>
      <c r="D12" s="21"/>
      <c r="E12" s="27" t="s">
        <v>171</v>
      </c>
      <c r="F12" s="34">
        <f>F4*F6+F8</f>
        <v>36</v>
      </c>
      <c r="G12" s="39">
        <f>F5*F7</f>
        <v>50</v>
      </c>
      <c r="H12" s="21"/>
    </row>
    <row r="13" spans="1:8" ht="12.75" customHeight="1">
      <c r="A13" s="27" t="s">
        <v>176</v>
      </c>
      <c r="B13" s="45">
        <f>C12-B12</f>
        <v>9</v>
      </c>
      <c r="C13" s="46"/>
      <c r="D13" s="21"/>
      <c r="E13" s="27" t="s">
        <v>176</v>
      </c>
      <c r="F13" s="45">
        <f>G12-F12</f>
        <v>14</v>
      </c>
      <c r="G13" s="46"/>
      <c r="H13" s="21"/>
    </row>
    <row r="14" spans="1:8" ht="12.75" customHeight="1">
      <c r="A14" s="29" t="s">
        <v>175</v>
      </c>
      <c r="B14" s="47">
        <f>B13/B12</f>
        <v>0.5625</v>
      </c>
      <c r="C14" s="48"/>
      <c r="D14" s="21"/>
      <c r="E14" s="29" t="s">
        <v>175</v>
      </c>
      <c r="F14" s="47">
        <f>F13/F12</f>
        <v>0.3888888888888889</v>
      </c>
      <c r="G14" s="48"/>
      <c r="H14" s="21"/>
    </row>
    <row r="15" spans="1:8" ht="12.75" customHeight="1">
      <c r="A15" s="21"/>
      <c r="B15" s="25"/>
      <c r="C15" s="25"/>
      <c r="D15" s="21"/>
      <c r="E15" s="21"/>
      <c r="F15" s="25"/>
      <c r="G15" s="25"/>
      <c r="H15" s="21"/>
    </row>
    <row r="16" spans="1:8" ht="12.75" customHeight="1">
      <c r="A16" s="21"/>
      <c r="B16" s="25"/>
      <c r="C16" s="25"/>
      <c r="D16" s="21"/>
      <c r="E16" s="21"/>
      <c r="F16" s="25"/>
      <c r="G16" s="25"/>
      <c r="H16" s="21"/>
    </row>
    <row r="17" spans="1:8" ht="29.25" customHeight="1">
      <c r="A17" s="35" t="s">
        <v>178</v>
      </c>
      <c r="B17" s="49" t="str">
        <f>IF(B12=C12,"Personal Car or Zipcar",IF(B12&gt;C12,"Personal Car", IF(B12&lt;C12,"Zipcar")))</f>
        <v>Zipcar</v>
      </c>
      <c r="C17" s="50"/>
      <c r="D17" s="21"/>
      <c r="E17" s="35" t="s">
        <v>178</v>
      </c>
      <c r="F17" s="49" t="str">
        <f>IF(F12=G12,"Personal Car or Zipcar",IF(F12&gt;G12,"Personal Car", IF(F12&lt;G12,"Zipcar")))</f>
        <v>Zipcar</v>
      </c>
      <c r="G17" s="50"/>
      <c r="H17" s="21"/>
    </row>
    <row r="18" spans="1:8" ht="12.75" customHeight="1">
      <c r="A18" s="21"/>
      <c r="B18" s="21"/>
      <c r="C18" s="21"/>
      <c r="D18" s="21"/>
      <c r="E18" s="21"/>
      <c r="F18" s="21"/>
      <c r="G18" s="21"/>
      <c r="H18" s="21"/>
    </row>
    <row r="19" spans="1:8" ht="12.75" customHeight="1">
      <c r="A19" s="19" t="s">
        <v>177</v>
      </c>
    </row>
    <row r="21" spans="1:8" ht="12.75" customHeight="1">
      <c r="A21" t="s">
        <v>180</v>
      </c>
    </row>
    <row r="22" spans="1:8" ht="12.75" customHeight="1">
      <c r="A22" t="s">
        <v>181</v>
      </c>
    </row>
  </sheetData>
  <mergeCells count="6">
    <mergeCell ref="B13:C13"/>
    <mergeCell ref="B14:C14"/>
    <mergeCell ref="B17:C17"/>
    <mergeCell ref="F13:G13"/>
    <mergeCell ref="F14:G14"/>
    <mergeCell ref="F17:G17"/>
  </mergeCells>
  <phoneticPr fontId="31" type="noConversion"/>
  <printOptions horizontalCentered="1"/>
  <pageMargins left="0.7" right="0.7" top="1.75" bottom="0.75" header="0.55000000000000004" footer="0.3"/>
  <pageSetup paperSize="9" fitToHeight="32767" orientation="landscape" horizontalDpi="300" verticalDpi="300"/>
  <headerFooter>
    <oddHeader>&amp;C&amp;"Arial,Bold"&amp;12&amp;K000000Zipcar versus Personal Car Use for Business_x000D__x000D_Daily Use Cost Comparison Worksheet_x000D__x000D_Prius</oddHeader>
  </headerFooter>
  <ignoredErrors>
    <ignoredError sqref="B13:B14 C12 B8 F8" unlockedFormula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outlinePr summaryBelow="0" summaryRight="0"/>
    <pageSetUpPr fitToPage="1"/>
  </sheetPr>
  <dimension ref="A1:H22"/>
  <sheetViews>
    <sheetView zoomScale="212" zoomScaleNormal="212" zoomScalePageLayoutView="212" workbookViewId="0">
      <selection activeCell="A2" sqref="A2"/>
    </sheetView>
  </sheetViews>
  <sheetFormatPr defaultColWidth="8.85546875" defaultRowHeight="12.75" customHeight="1"/>
  <cols>
    <col min="1" max="1" width="32" customWidth="1"/>
    <col min="2" max="2" width="6.85546875" bestFit="1" customWidth="1"/>
    <col min="3" max="3" width="12.7109375" bestFit="1" customWidth="1"/>
    <col min="5" max="5" width="32.140625" customWidth="1"/>
    <col min="6" max="6" width="6.85546875" bestFit="1" customWidth="1"/>
    <col min="7" max="7" width="12.7109375" bestFit="1" customWidth="1"/>
  </cols>
  <sheetData>
    <row r="1" spans="1:8" ht="12.75" customHeight="1">
      <c r="A1" s="21"/>
      <c r="B1" s="22"/>
      <c r="C1" s="22"/>
      <c r="D1" s="21"/>
      <c r="E1" s="21"/>
      <c r="F1" s="21"/>
      <c r="G1" s="21"/>
      <c r="H1" s="21"/>
    </row>
    <row r="2" spans="1:8" ht="18.95" customHeight="1">
      <c r="A2" s="38" t="s">
        <v>182</v>
      </c>
      <c r="B2" s="21"/>
      <c r="C2" s="21"/>
      <c r="D2" s="21"/>
      <c r="E2" s="38" t="s">
        <v>183</v>
      </c>
      <c r="F2" s="21"/>
      <c r="G2" s="21"/>
      <c r="H2" s="21"/>
    </row>
    <row r="3" spans="1:8" ht="12.75" customHeight="1">
      <c r="A3" s="23" t="s">
        <v>0</v>
      </c>
      <c r="B3" s="24"/>
      <c r="C3" s="25"/>
      <c r="D3" s="21"/>
      <c r="E3" s="23" t="s">
        <v>0</v>
      </c>
      <c r="F3" s="26"/>
      <c r="G3" s="21"/>
      <c r="H3" s="21"/>
    </row>
    <row r="4" spans="1:8" ht="12.75" customHeight="1">
      <c r="A4" s="27" t="s">
        <v>172</v>
      </c>
      <c r="B4" s="28">
        <v>7</v>
      </c>
      <c r="C4" s="25"/>
      <c r="D4" s="21"/>
      <c r="E4" s="27" t="s">
        <v>167</v>
      </c>
      <c r="F4" s="28">
        <v>8</v>
      </c>
      <c r="G4" s="25"/>
      <c r="H4" s="21"/>
    </row>
    <row r="5" spans="1:8" ht="12.75" customHeight="1">
      <c r="A5" s="27" t="s">
        <v>174</v>
      </c>
      <c r="B5" s="36">
        <v>80</v>
      </c>
      <c r="C5" s="25"/>
      <c r="D5" s="21"/>
      <c r="E5" s="27" t="s">
        <v>174</v>
      </c>
      <c r="F5" s="36">
        <v>40</v>
      </c>
      <c r="G5" s="25"/>
      <c r="H5" s="21"/>
    </row>
    <row r="6" spans="1:8" ht="12.75" customHeight="1">
      <c r="A6" s="27" t="s">
        <v>168</v>
      </c>
      <c r="B6" s="36">
        <v>4.5</v>
      </c>
      <c r="C6" s="25"/>
      <c r="D6" s="21"/>
      <c r="E6" s="27" t="s">
        <v>168</v>
      </c>
      <c r="F6" s="36">
        <v>4</v>
      </c>
      <c r="G6" s="25"/>
      <c r="H6" s="21"/>
    </row>
    <row r="7" spans="1:8" ht="12.75" customHeight="1">
      <c r="A7" s="27" t="s">
        <v>179</v>
      </c>
      <c r="B7" s="28">
        <v>0.5</v>
      </c>
      <c r="C7" s="25"/>
      <c r="D7" s="21"/>
      <c r="E7" s="27" t="s">
        <v>179</v>
      </c>
      <c r="F7" s="28">
        <v>0.5</v>
      </c>
      <c r="G7" s="25"/>
      <c r="H7" s="21"/>
    </row>
    <row r="8" spans="1:8" ht="12.75" customHeight="1">
      <c r="A8" s="29" t="s">
        <v>173</v>
      </c>
      <c r="B8" s="30" t="b">
        <f>IF(B5&gt;180,0.45*(B5-180))</f>
        <v>0</v>
      </c>
      <c r="C8" s="25"/>
      <c r="D8" s="21"/>
      <c r="E8" s="29" t="s">
        <v>173</v>
      </c>
      <c r="F8" s="30" t="b">
        <f>IF(F5&gt;180,0.45*(F5-180))</f>
        <v>0</v>
      </c>
      <c r="G8" s="25"/>
      <c r="H8" s="21"/>
    </row>
    <row r="9" spans="1:8" ht="12.75" customHeight="1">
      <c r="A9" s="21"/>
      <c r="B9" s="25"/>
      <c r="C9" s="25"/>
      <c r="D9" s="21"/>
      <c r="E9" s="21"/>
      <c r="F9" s="25"/>
      <c r="G9" s="25"/>
      <c r="H9" s="21"/>
    </row>
    <row r="10" spans="1:8" ht="12.75" customHeight="1">
      <c r="A10" s="21"/>
      <c r="B10" s="31" t="s">
        <v>170</v>
      </c>
      <c r="C10" s="37" t="s">
        <v>166</v>
      </c>
      <c r="D10" s="21"/>
      <c r="E10" s="21"/>
      <c r="F10" s="31" t="s">
        <v>170</v>
      </c>
      <c r="G10" s="37" t="s">
        <v>166</v>
      </c>
      <c r="H10" s="21"/>
    </row>
    <row r="11" spans="1:8" ht="12.75" customHeight="1">
      <c r="A11" s="23" t="s">
        <v>169</v>
      </c>
      <c r="B11" s="32"/>
      <c r="C11" s="33"/>
      <c r="D11" s="21"/>
      <c r="E11" s="23" t="s">
        <v>169</v>
      </c>
      <c r="F11" s="32"/>
      <c r="G11" s="33"/>
      <c r="H11" s="21"/>
    </row>
    <row r="12" spans="1:8" ht="12.75" customHeight="1">
      <c r="A12" s="27" t="s">
        <v>171</v>
      </c>
      <c r="B12" s="34">
        <f>B4*B6+B8</f>
        <v>31.5</v>
      </c>
      <c r="C12" s="34">
        <f>B5*B7</f>
        <v>40</v>
      </c>
      <c r="D12" s="21"/>
      <c r="E12" s="27" t="s">
        <v>171</v>
      </c>
      <c r="F12" s="34">
        <f>F4*F6+F8</f>
        <v>32</v>
      </c>
      <c r="G12" s="34">
        <f>F5*F7</f>
        <v>20</v>
      </c>
      <c r="H12" s="21"/>
    </row>
    <row r="13" spans="1:8" ht="12.75" customHeight="1">
      <c r="A13" s="27" t="s">
        <v>176</v>
      </c>
      <c r="B13" s="45">
        <f>C12-B12</f>
        <v>8.5</v>
      </c>
      <c r="C13" s="46"/>
      <c r="D13" s="21"/>
      <c r="E13" s="27" t="s">
        <v>176</v>
      </c>
      <c r="F13" s="45">
        <f>G12-F12</f>
        <v>-12</v>
      </c>
      <c r="G13" s="46"/>
      <c r="H13" s="21"/>
    </row>
    <row r="14" spans="1:8" ht="12.75" customHeight="1">
      <c r="A14" s="29" t="s">
        <v>175</v>
      </c>
      <c r="B14" s="47">
        <f>B13/B12</f>
        <v>0.26984126984126983</v>
      </c>
      <c r="C14" s="48"/>
      <c r="D14" s="21"/>
      <c r="E14" s="29" t="s">
        <v>175</v>
      </c>
      <c r="F14" s="47">
        <f>F13/F12</f>
        <v>-0.375</v>
      </c>
      <c r="G14" s="48"/>
      <c r="H14" s="21"/>
    </row>
    <row r="15" spans="1:8" ht="12.75" customHeight="1">
      <c r="A15" s="21"/>
      <c r="B15" s="25"/>
      <c r="C15" s="25"/>
      <c r="D15" s="21"/>
      <c r="E15" s="21"/>
      <c r="F15" s="25"/>
      <c r="G15" s="25"/>
      <c r="H15" s="21"/>
    </row>
    <row r="16" spans="1:8" ht="12.75" customHeight="1">
      <c r="A16" s="21"/>
      <c r="B16" s="25"/>
      <c r="C16" s="25"/>
      <c r="D16" s="21"/>
      <c r="E16" s="21"/>
      <c r="F16" s="25"/>
      <c r="G16" s="25"/>
      <c r="H16" s="21"/>
    </row>
    <row r="17" spans="1:8" ht="29.25" customHeight="1">
      <c r="A17" s="35" t="s">
        <v>178</v>
      </c>
      <c r="B17" s="51" t="str">
        <f>IF(B12=C12,"Personal Car or Zipcar",IF(B12&gt;C12,"Personal Car", IF(B12&lt;C12,"Zipcar")))</f>
        <v>Zipcar</v>
      </c>
      <c r="C17" s="52"/>
      <c r="D17" s="21"/>
      <c r="E17" s="35" t="s">
        <v>178</v>
      </c>
      <c r="F17" s="51" t="str">
        <f>IF(F12=G12,"Personal Car or Zipcar",IF(F12&gt;G12,"Personal Car", IF(F12&lt;G12,"Zipcar")))</f>
        <v>Personal Car</v>
      </c>
      <c r="G17" s="52"/>
      <c r="H17" s="21"/>
    </row>
    <row r="18" spans="1:8" ht="12.75" customHeight="1">
      <c r="A18" s="21"/>
      <c r="B18" s="21"/>
      <c r="C18" s="21"/>
      <c r="D18" s="21"/>
      <c r="E18" s="21"/>
      <c r="F18" s="21"/>
      <c r="G18" s="21"/>
      <c r="H18" s="21"/>
    </row>
    <row r="19" spans="1:8" ht="12.75" customHeight="1">
      <c r="A19" s="19" t="s">
        <v>177</v>
      </c>
    </row>
    <row r="21" spans="1:8" ht="12.75" customHeight="1">
      <c r="A21" t="s">
        <v>180</v>
      </c>
    </row>
    <row r="22" spans="1:8" ht="12.75" customHeight="1">
      <c r="A22" t="s">
        <v>181</v>
      </c>
    </row>
  </sheetData>
  <mergeCells count="6">
    <mergeCell ref="B13:C13"/>
    <mergeCell ref="F13:G13"/>
    <mergeCell ref="B14:C14"/>
    <mergeCell ref="F14:G14"/>
    <mergeCell ref="B17:C17"/>
    <mergeCell ref="F17:G17"/>
  </mergeCells>
  <phoneticPr fontId="31" type="noConversion"/>
  <printOptions horizontalCentered="1"/>
  <pageMargins left="0.7" right="0.7" top="1.75" bottom="0.75" header="0.55000000000000004" footer="0.3"/>
  <pageSetup paperSize="9" fitToHeight="32767" orientation="landscape" horizontalDpi="300" verticalDpi="300"/>
  <headerFooter>
    <oddHeader>&amp;C&amp;"Arial,Bold"&amp;12&amp;K000000Zipcar versus Personal Car Use for Business_x000D__x000D_Daily Use Cost Comparison Worksheet_x000D__x000D_Focus</oddHead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outlinePr summaryBelow="0" summaryRight="0"/>
    <pageSetUpPr fitToPage="1"/>
  </sheetPr>
  <dimension ref="A1:E46"/>
  <sheetViews>
    <sheetView workbookViewId="0"/>
  </sheetViews>
  <sheetFormatPr defaultColWidth="8.85546875" defaultRowHeight="12.75" customHeight="1"/>
  <cols>
    <col min="1" max="1" width="20.7109375" customWidth="1"/>
    <col min="2" max="2" width="8.42578125" customWidth="1"/>
  </cols>
  <sheetData>
    <row r="1" spans="1:5" ht="12.75" customHeight="1">
      <c r="A1" s="53" t="s">
        <v>44</v>
      </c>
      <c r="B1" s="53"/>
      <c r="C1" s="53"/>
      <c r="D1" s="53"/>
      <c r="E1" s="53"/>
    </row>
    <row r="2" spans="1:5" ht="12.75" customHeight="1">
      <c r="A2" s="53" t="s">
        <v>23</v>
      </c>
      <c r="B2" s="53"/>
      <c r="C2" s="53"/>
      <c r="D2" s="53"/>
      <c r="E2" s="53"/>
    </row>
    <row r="3" spans="1:5" ht="12.75" customHeight="1">
      <c r="A3" s="53" t="s">
        <v>53</v>
      </c>
      <c r="B3" s="53"/>
      <c r="C3" s="53"/>
      <c r="D3" s="53"/>
      <c r="E3" s="53"/>
    </row>
    <row r="4" spans="1:5" ht="12.75" customHeight="1">
      <c r="A4" s="53" t="s">
        <v>52</v>
      </c>
      <c r="B4" s="53"/>
      <c r="C4" s="53"/>
      <c r="D4" s="53"/>
      <c r="E4" s="53"/>
    </row>
    <row r="5" spans="1:5" ht="12.75" customHeight="1">
      <c r="A5" s="53" t="s">
        <v>74</v>
      </c>
      <c r="B5" s="53"/>
      <c r="C5" s="53"/>
      <c r="D5" s="53"/>
      <c r="E5" s="53"/>
    </row>
    <row r="6" spans="1:5" ht="12.75" customHeight="1">
      <c r="A6" s="53"/>
      <c r="B6" s="53"/>
      <c r="C6" s="53"/>
      <c r="D6" s="53"/>
      <c r="E6" s="53"/>
    </row>
    <row r="7" spans="1:5" ht="12.75" customHeight="1">
      <c r="A7" s="2" t="s">
        <v>146</v>
      </c>
      <c r="B7" s="9"/>
    </row>
    <row r="8" spans="1:5" ht="12.75" customHeight="1">
      <c r="A8" s="4" t="s">
        <v>81</v>
      </c>
      <c r="B8" s="10" t="s">
        <v>4</v>
      </c>
    </row>
    <row r="9" spans="1:5" ht="12.75" customHeight="1">
      <c r="A9" s="4" t="s">
        <v>10</v>
      </c>
      <c r="B9" s="10" t="s">
        <v>113</v>
      </c>
    </row>
    <row r="10" spans="1:5" ht="12.75" customHeight="1">
      <c r="A10" s="4" t="s">
        <v>72</v>
      </c>
      <c r="B10" s="10" t="s">
        <v>130</v>
      </c>
    </row>
    <row r="11" spans="1:5" ht="12.75" customHeight="1">
      <c r="A11" s="4" t="s">
        <v>149</v>
      </c>
      <c r="B11" s="10" t="s">
        <v>70</v>
      </c>
    </row>
    <row r="12" spans="1:5" ht="12.75" customHeight="1">
      <c r="A12" s="4" t="s">
        <v>35</v>
      </c>
      <c r="B12" s="10" t="s">
        <v>92</v>
      </c>
    </row>
    <row r="13" spans="1:5" ht="12.75" customHeight="1">
      <c r="A13" s="5"/>
      <c r="B13" s="5"/>
    </row>
    <row r="14" spans="1:5" ht="12.75" customHeight="1">
      <c r="A14" s="8" t="s">
        <v>85</v>
      </c>
      <c r="B14" s="6"/>
    </row>
    <row r="15" spans="1:5" ht="12.75" customHeight="1">
      <c r="A15" s="4" t="s">
        <v>81</v>
      </c>
      <c r="B15" s="6">
        <v>1.41690481051547</v>
      </c>
    </row>
    <row r="16" spans="1:5" ht="12.75" customHeight="1">
      <c r="A16" s="4" t="s">
        <v>10</v>
      </c>
      <c r="B16" s="6">
        <v>2.0532684468791063</v>
      </c>
    </row>
    <row r="17" spans="1:2" ht="12.75" customHeight="1">
      <c r="A17" s="4" t="s">
        <v>72</v>
      </c>
      <c r="B17" s="6">
        <v>1.6880422427313975</v>
      </c>
    </row>
    <row r="18" spans="1:2" ht="12.75" customHeight="1">
      <c r="A18" s="4" t="s">
        <v>149</v>
      </c>
      <c r="B18" s="6">
        <v>2.3259957196063792</v>
      </c>
    </row>
    <row r="19" spans="1:2" ht="12.75" customHeight="1">
      <c r="A19" s="4" t="s">
        <v>35</v>
      </c>
      <c r="B19" s="6">
        <v>1.5435020966310247</v>
      </c>
    </row>
    <row r="20" spans="1:2" ht="12.75" customHeight="1">
      <c r="A20" s="5"/>
      <c r="B20" s="5"/>
    </row>
    <row r="21" spans="1:2" ht="12.75" customHeight="1">
      <c r="A21" s="8" t="s">
        <v>137</v>
      </c>
      <c r="B21" s="6"/>
    </row>
    <row r="22" spans="1:2" ht="12.75" customHeight="1">
      <c r="A22" s="4" t="s">
        <v>81</v>
      </c>
      <c r="B22" s="6">
        <v>2.58309518948453</v>
      </c>
    </row>
    <row r="23" spans="1:2" ht="12.75" customHeight="1">
      <c r="A23" s="4" t="s">
        <v>10</v>
      </c>
      <c r="B23" s="6">
        <v>3.2194588258481662</v>
      </c>
    </row>
    <row r="24" spans="1:2" ht="12.75" customHeight="1">
      <c r="A24" s="4" t="s">
        <v>72</v>
      </c>
      <c r="B24" s="6">
        <v>3.7665032118140576</v>
      </c>
    </row>
    <row r="25" spans="1:2" ht="12.75" customHeight="1">
      <c r="A25" s="4" t="s">
        <v>149</v>
      </c>
      <c r="B25" s="6">
        <v>3.4921860985754392</v>
      </c>
    </row>
    <row r="26" spans="1:2" ht="12.75" customHeight="1">
      <c r="A26" s="4" t="s">
        <v>35</v>
      </c>
      <c r="B26" s="6">
        <v>3.3655888124598845</v>
      </c>
    </row>
    <row r="27" spans="1:2" ht="12.75" customHeight="1">
      <c r="A27" s="5"/>
      <c r="B27" s="5"/>
    </row>
    <row r="28" spans="1:2" ht="12.75" customHeight="1">
      <c r="A28" s="8" t="s">
        <v>106</v>
      </c>
      <c r="B28" s="6"/>
    </row>
    <row r="29" spans="1:2" ht="12.75" customHeight="1">
      <c r="A29" s="4" t="s">
        <v>81</v>
      </c>
      <c r="B29" s="6">
        <v>1.2469048105154701</v>
      </c>
    </row>
    <row r="30" spans="1:2" ht="12.75" customHeight="1">
      <c r="A30" s="4" t="s">
        <v>10</v>
      </c>
      <c r="B30" s="6">
        <v>1.8832684468791066</v>
      </c>
    </row>
    <row r="31" spans="1:2" ht="12.75" customHeight="1">
      <c r="A31" s="4" t="s">
        <v>72</v>
      </c>
      <c r="B31" s="6">
        <v>1.1480422427313972</v>
      </c>
    </row>
    <row r="32" spans="1:2" ht="12.75" customHeight="1">
      <c r="A32" s="4" t="s">
        <v>149</v>
      </c>
      <c r="B32" s="6">
        <v>2.1559957196063793</v>
      </c>
    </row>
    <row r="33" spans="1:2" ht="12.75" customHeight="1">
      <c r="A33" s="4" t="s">
        <v>35</v>
      </c>
      <c r="B33" s="6">
        <v>1.1285020966310246</v>
      </c>
    </row>
    <row r="34" spans="1:2" ht="12.75" customHeight="1">
      <c r="A34" s="5"/>
      <c r="B34" s="5"/>
    </row>
    <row r="35" spans="1:2" ht="12.75" customHeight="1">
      <c r="A35" s="8" t="s">
        <v>99</v>
      </c>
      <c r="B35" s="6"/>
    </row>
    <row r="36" spans="1:2" ht="12.75" customHeight="1">
      <c r="A36" s="4" t="s">
        <v>81</v>
      </c>
      <c r="B36" s="6">
        <v>2.4130951894845301</v>
      </c>
    </row>
    <row r="37" spans="1:2" ht="12.75" customHeight="1">
      <c r="A37" s="4" t="s">
        <v>10</v>
      </c>
      <c r="B37" s="6">
        <v>3.0494588258481663</v>
      </c>
    </row>
    <row r="38" spans="1:2" ht="12.75" customHeight="1">
      <c r="A38" s="4" t="s">
        <v>72</v>
      </c>
      <c r="B38" s="6">
        <v>3.2265032118140575</v>
      </c>
    </row>
    <row r="39" spans="1:2" ht="12.75" customHeight="1">
      <c r="A39" s="4" t="s">
        <v>149</v>
      </c>
      <c r="B39" s="6">
        <v>3.3221860985754392</v>
      </c>
    </row>
    <row r="40" spans="1:2" ht="12.75" customHeight="1">
      <c r="A40" s="4" t="s">
        <v>35</v>
      </c>
      <c r="B40" s="6">
        <v>2.9505888124598845</v>
      </c>
    </row>
    <row r="41" spans="1:2" ht="12.75" customHeight="1">
      <c r="A41" s="5"/>
      <c r="B41" s="5"/>
    </row>
    <row r="42" spans="1:2" ht="12.75" customHeight="1">
      <c r="A42" s="2" t="s">
        <v>154</v>
      </c>
      <c r="B42" s="11"/>
    </row>
    <row r="43" spans="1:2" ht="12.75" customHeight="1">
      <c r="A43" s="4" t="s">
        <v>33</v>
      </c>
      <c r="B43" s="12" t="s">
        <v>3</v>
      </c>
    </row>
    <row r="44" spans="1:2" ht="12.75" customHeight="1">
      <c r="A44" s="4" t="s">
        <v>155</v>
      </c>
      <c r="B44" s="12" t="s">
        <v>3</v>
      </c>
    </row>
    <row r="45" spans="1:2" ht="12.75" customHeight="1">
      <c r="A45" s="4" t="s">
        <v>71</v>
      </c>
      <c r="B45" s="12" t="s">
        <v>3</v>
      </c>
    </row>
    <row r="46" spans="1:2" ht="12.75" customHeight="1">
      <c r="A46" s="3" t="s">
        <v>112</v>
      </c>
      <c r="B46" s="13" t="s">
        <v>3</v>
      </c>
    </row>
  </sheetData>
  <mergeCells count="6">
    <mergeCell ref="A6:E6"/>
    <mergeCell ref="A1:E1"/>
    <mergeCell ref="A2:E2"/>
    <mergeCell ref="A3:E3"/>
    <mergeCell ref="A4:E4"/>
    <mergeCell ref="A5:E5"/>
  </mergeCells>
  <pageMargins left="0.25" right="0.25" top="0.5" bottom="0.5" header="0.5" footer="0.5"/>
  <pageSetup paperSize="9" fitToHeight="32767" orientation="landscape" horizontalDpi="300" verticalDpi="30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outlinePr summaryBelow="0" summaryRight="0"/>
    <pageSetUpPr fitToPage="1"/>
  </sheetPr>
  <dimension ref="A1:E11"/>
  <sheetViews>
    <sheetView workbookViewId="0"/>
  </sheetViews>
  <sheetFormatPr defaultColWidth="8.85546875" defaultRowHeight="12.75" customHeight="1"/>
  <cols>
    <col min="1" max="1" width="16.42578125" customWidth="1"/>
    <col min="2" max="2" width="5" customWidth="1"/>
  </cols>
  <sheetData>
    <row r="1" spans="1:5" ht="12.75" customHeight="1">
      <c r="A1" s="53" t="s">
        <v>44</v>
      </c>
      <c r="B1" s="53"/>
      <c r="C1" s="53"/>
      <c r="D1" s="53"/>
      <c r="E1" s="53"/>
    </row>
    <row r="2" spans="1:5" ht="12.75" customHeight="1">
      <c r="A2" s="53" t="s">
        <v>23</v>
      </c>
      <c r="B2" s="53"/>
      <c r="C2" s="53"/>
      <c r="D2" s="53"/>
      <c r="E2" s="53"/>
    </row>
    <row r="3" spans="1:5" ht="12.75" customHeight="1">
      <c r="A3" s="53" t="s">
        <v>159</v>
      </c>
      <c r="B3" s="53"/>
      <c r="C3" s="53"/>
      <c r="D3" s="53"/>
      <c r="E3" s="53"/>
    </row>
    <row r="4" spans="1:5" ht="12.75" customHeight="1">
      <c r="A4" s="53" t="s">
        <v>52</v>
      </c>
      <c r="B4" s="53"/>
      <c r="C4" s="53"/>
      <c r="D4" s="53"/>
      <c r="E4" s="53"/>
    </row>
    <row r="5" spans="1:5" ht="12.75" customHeight="1">
      <c r="A5" s="1" t="s">
        <v>14</v>
      </c>
    </row>
    <row r="6" spans="1:5" ht="12.75" customHeight="1">
      <c r="A6" s="14" t="s">
        <v>50</v>
      </c>
      <c r="B6" s="15"/>
    </row>
    <row r="7" spans="1:5" ht="12.75" customHeight="1">
      <c r="A7" s="2" t="s">
        <v>13</v>
      </c>
      <c r="B7" s="16">
        <v>0.18181818181818182</v>
      </c>
    </row>
    <row r="8" spans="1:5" ht="12.75" customHeight="1">
      <c r="A8" s="8" t="s">
        <v>163</v>
      </c>
      <c r="B8" s="7">
        <v>0.27272727272727271</v>
      </c>
    </row>
    <row r="9" spans="1:5" ht="12.75" customHeight="1">
      <c r="A9" s="8" t="s">
        <v>117</v>
      </c>
      <c r="B9" s="7">
        <v>0.18181818181818182</v>
      </c>
    </row>
    <row r="10" spans="1:5" ht="12.75" customHeight="1">
      <c r="A10" s="8" t="s">
        <v>28</v>
      </c>
      <c r="B10" s="7">
        <v>9.0909090909090912E-2</v>
      </c>
    </row>
    <row r="11" spans="1:5" ht="12.75" customHeight="1">
      <c r="A11" s="3" t="s">
        <v>22</v>
      </c>
      <c r="B11" s="17">
        <v>0.27272727272727271</v>
      </c>
    </row>
  </sheetData>
  <mergeCells count="4">
    <mergeCell ref="A1:E1"/>
    <mergeCell ref="A2:E2"/>
    <mergeCell ref="A3:E3"/>
    <mergeCell ref="A4:E4"/>
  </mergeCells>
  <pageMargins left="0.25" right="0.25" top="0.5" bottom="0.5" header="0.5" footer="0.5"/>
  <pageSetup paperSize="9" fitToHeight="32767" orientation="landscape" horizontalDpi="300" verticalDpi="30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defaultColWidth="8.85546875" defaultRowHeight="12.75" customHeight="1"/>
  <sheetData>
    <row r="1" spans="1:1" ht="12.75" customHeight="1">
      <c r="A1" t="s">
        <v>69</v>
      </c>
    </row>
    <row r="2" spans="1:1" ht="12.75" customHeight="1">
      <c r="A2" t="s">
        <v>87</v>
      </c>
    </row>
    <row r="3" spans="1:1" ht="12.75" customHeight="1">
      <c r="A3" t="s">
        <v>89</v>
      </c>
    </row>
    <row r="4" spans="1:1" ht="12.75" customHeight="1">
      <c r="A4" s="18" t="s">
        <v>41</v>
      </c>
    </row>
    <row r="5" spans="1:1" ht="12.75" customHeight="1">
      <c r="A5" s="18" t="s">
        <v>60</v>
      </c>
    </row>
    <row r="6" spans="1:1" ht="12.75" customHeight="1">
      <c r="A6" s="18" t="s">
        <v>139</v>
      </c>
    </row>
    <row r="7" spans="1:1" ht="12.75" customHeight="1">
      <c r="A7" s="18" t="s">
        <v>138</v>
      </c>
    </row>
    <row r="8" spans="1:1" ht="12.75" customHeight="1">
      <c r="A8" s="18" t="s">
        <v>67</v>
      </c>
    </row>
    <row r="9" spans="1:1" ht="12.75" customHeight="1">
      <c r="A9" s="18" t="s">
        <v>98</v>
      </c>
    </row>
  </sheetData>
  <pageMargins left="0.75" right="0.75" top="1" bottom="1" header="0.5" footer="0.5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BL5"/>
  <sheetViews>
    <sheetView workbookViewId="0"/>
  </sheetViews>
  <sheetFormatPr defaultColWidth="8.85546875" defaultRowHeight="12.75" customHeight="1"/>
  <sheetData>
    <row r="1" spans="1:64" ht="12.75" customHeight="1">
      <c r="A1" t="s">
        <v>24</v>
      </c>
      <c r="B1" t="e">
        <f>#REF!</f>
        <v>#REF!</v>
      </c>
      <c r="C1" t="s">
        <v>108</v>
      </c>
      <c r="D1" t="e">
        <f>#REF!</f>
        <v>#REF!</v>
      </c>
      <c r="E1" t="s">
        <v>110</v>
      </c>
      <c r="F1" t="e">
        <f>#REF!</f>
        <v>#REF!</v>
      </c>
      <c r="G1" t="s">
        <v>77</v>
      </c>
      <c r="H1" t="e">
        <f>#REF!</f>
        <v>#REF!</v>
      </c>
      <c r="I1" t="s">
        <v>123</v>
      </c>
      <c r="J1" t="e">
        <f>#REF!</f>
        <v>#REF!</v>
      </c>
      <c r="K1" t="s">
        <v>162</v>
      </c>
      <c r="L1" t="e">
        <f>#REF!</f>
        <v>#REF!</v>
      </c>
      <c r="M1" t="s">
        <v>151</v>
      </c>
      <c r="N1" t="e">
        <f>#REF!</f>
        <v>#REF!</v>
      </c>
      <c r="O1" t="s">
        <v>47</v>
      </c>
      <c r="P1" t="e">
        <f>#REF!</f>
        <v>#REF!</v>
      </c>
      <c r="Q1" t="s">
        <v>27</v>
      </c>
      <c r="R1" t="e">
        <f>#REF!</f>
        <v>#REF!</v>
      </c>
      <c r="S1" t="s">
        <v>84</v>
      </c>
      <c r="T1" t="e">
        <f>#REF!</f>
        <v>#REF!</v>
      </c>
      <c r="U1" t="s">
        <v>37</v>
      </c>
      <c r="V1" t="e">
        <f>#REF!</f>
        <v>#REF!</v>
      </c>
      <c r="W1" t="s">
        <v>135</v>
      </c>
      <c r="X1" t="e">
        <f>#REF!</f>
        <v>#REF!</v>
      </c>
      <c r="Y1" t="s">
        <v>7</v>
      </c>
      <c r="Z1" t="e">
        <f>#REF!</f>
        <v>#REF!</v>
      </c>
      <c r="AA1" t="s">
        <v>5</v>
      </c>
      <c r="AB1" t="e">
        <f>#REF!</f>
        <v>#REF!</v>
      </c>
      <c r="AC1" t="s">
        <v>30</v>
      </c>
      <c r="AD1" t="e">
        <f>#REF!</f>
        <v>#REF!</v>
      </c>
      <c r="AE1" t="s">
        <v>105</v>
      </c>
      <c r="AF1" t="e">
        <f>#REF!</f>
        <v>#REF!</v>
      </c>
      <c r="AG1" t="s">
        <v>86</v>
      </c>
      <c r="AH1" t="e">
        <f>#REF!</f>
        <v>#REF!</v>
      </c>
      <c r="AI1" t="s">
        <v>21</v>
      </c>
      <c r="AJ1" t="e">
        <f>#REF!</f>
        <v>#REF!</v>
      </c>
      <c r="AK1" t="s">
        <v>165</v>
      </c>
      <c r="AL1" t="e">
        <f>#REF!</f>
        <v>#REF!</v>
      </c>
      <c r="AM1" t="s">
        <v>79</v>
      </c>
      <c r="AN1" t="e">
        <f>#REF!</f>
        <v>#REF!</v>
      </c>
      <c r="AO1" t="s">
        <v>100</v>
      </c>
      <c r="AP1" t="e">
        <f>#REF!</f>
        <v>#REF!</v>
      </c>
      <c r="AQ1" t="s">
        <v>94</v>
      </c>
      <c r="AR1" t="e">
        <f>#REF!</f>
        <v>#REF!</v>
      </c>
      <c r="AS1" t="s">
        <v>136</v>
      </c>
      <c r="AT1" t="e">
        <f>#REF!</f>
        <v>#REF!</v>
      </c>
      <c r="AU1" t="s">
        <v>119</v>
      </c>
      <c r="AV1" t="e">
        <f>#REF!</f>
        <v>#REF!</v>
      </c>
      <c r="AW1" t="s">
        <v>80</v>
      </c>
      <c r="AX1" t="e">
        <f>#REF!</f>
        <v>#REF!</v>
      </c>
      <c r="AY1" t="s">
        <v>142</v>
      </c>
      <c r="AZ1" t="e">
        <f>#REF!</f>
        <v>#REF!</v>
      </c>
      <c r="BA1" t="s">
        <v>83</v>
      </c>
      <c r="BB1" t="e">
        <f>#REF!</f>
        <v>#REF!</v>
      </c>
      <c r="BC1" t="s">
        <v>58</v>
      </c>
      <c r="BD1" t="e">
        <f>#REF!</f>
        <v>#REF!</v>
      </c>
      <c r="BE1" t="s">
        <v>34</v>
      </c>
      <c r="BF1" t="e">
        <f>#REF!</f>
        <v>#REF!</v>
      </c>
      <c r="BG1" t="s">
        <v>157</v>
      </c>
      <c r="BH1" t="e">
        <f>#REF!</f>
        <v>#REF!</v>
      </c>
      <c r="BI1" t="s">
        <v>82</v>
      </c>
      <c r="BJ1" t="e">
        <f>#REF!</f>
        <v>#REF!</v>
      </c>
      <c r="BK1" t="s">
        <v>102</v>
      </c>
      <c r="BL1" t="e">
        <f>#REF!</f>
        <v>#REF!</v>
      </c>
    </row>
    <row r="2" spans="1:64" ht="12.75" customHeight="1">
      <c r="A2" t="s">
        <v>127</v>
      </c>
      <c r="B2" t="e">
        <f>#REF!</f>
        <v>#REF!</v>
      </c>
      <c r="C2" t="s">
        <v>148</v>
      </c>
      <c r="D2" t="e">
        <f>#REF!</f>
        <v>#REF!</v>
      </c>
      <c r="E2" t="s">
        <v>129</v>
      </c>
      <c r="F2" t="e">
        <f>#REF!</f>
        <v>#REF!</v>
      </c>
      <c r="G2" t="s">
        <v>15</v>
      </c>
      <c r="H2" t="e">
        <f>#REF!</f>
        <v>#REF!</v>
      </c>
      <c r="I2" t="s">
        <v>125</v>
      </c>
      <c r="J2" t="e">
        <f>#REF!</f>
        <v>#REF!</v>
      </c>
      <c r="K2" t="s">
        <v>8</v>
      </c>
      <c r="L2" t="e">
        <f>#REF!</f>
        <v>#REF!</v>
      </c>
      <c r="M2" t="s">
        <v>140</v>
      </c>
      <c r="N2" t="e">
        <f>#REF!</f>
        <v>#REF!</v>
      </c>
      <c r="O2" t="s">
        <v>121</v>
      </c>
      <c r="P2" t="e">
        <f>#REF!</f>
        <v>#REF!</v>
      </c>
      <c r="Q2" t="s">
        <v>90</v>
      </c>
      <c r="R2" t="e">
        <f>#REF!</f>
        <v>#REF!</v>
      </c>
      <c r="S2" t="s">
        <v>75</v>
      </c>
      <c r="T2" t="e">
        <f>#REF!</f>
        <v>#REF!</v>
      </c>
      <c r="U2" t="s">
        <v>88</v>
      </c>
      <c r="V2" t="e">
        <f>#REF!</f>
        <v>#REF!</v>
      </c>
      <c r="W2" t="s">
        <v>63</v>
      </c>
      <c r="X2" t="e">
        <f>#REF!</f>
        <v>#REF!</v>
      </c>
      <c r="Y2" t="s">
        <v>115</v>
      </c>
      <c r="Z2" t="e">
        <f>#REF!</f>
        <v>#REF!</v>
      </c>
      <c r="AA2" t="s">
        <v>111</v>
      </c>
      <c r="AB2" t="e">
        <f>#REF!</f>
        <v>#REF!</v>
      </c>
      <c r="AC2" t="s">
        <v>65</v>
      </c>
      <c r="AD2" t="e">
        <f>#REF!</f>
        <v>#REF!</v>
      </c>
      <c r="AE2" t="s">
        <v>114</v>
      </c>
      <c r="AF2" t="e">
        <f>#REF!</f>
        <v>#REF!</v>
      </c>
      <c r="AG2" t="s">
        <v>101</v>
      </c>
      <c r="AH2" t="e">
        <f>#REF!</f>
        <v>#REF!</v>
      </c>
      <c r="AI2" t="s">
        <v>43</v>
      </c>
      <c r="AJ2" t="e">
        <f>#REF!</f>
        <v>#REF!</v>
      </c>
      <c r="AK2" t="s">
        <v>25</v>
      </c>
      <c r="AL2" t="e">
        <f>#REF!</f>
        <v>#REF!</v>
      </c>
      <c r="AM2" t="s">
        <v>1</v>
      </c>
      <c r="AN2" t="e">
        <f>#REF!</f>
        <v>#REF!</v>
      </c>
      <c r="AO2" t="s">
        <v>161</v>
      </c>
      <c r="AP2" t="e">
        <f>#REF!</f>
        <v>#REF!</v>
      </c>
      <c r="AQ2" t="s">
        <v>126</v>
      </c>
      <c r="AR2" t="e">
        <f>#REF!</f>
        <v>#REF!</v>
      </c>
      <c r="AS2" t="s">
        <v>39</v>
      </c>
      <c r="AT2" t="e">
        <f>#REF!</f>
        <v>#REF!</v>
      </c>
      <c r="AU2" t="s">
        <v>144</v>
      </c>
      <c r="AV2" t="e">
        <f>#REF!</f>
        <v>#REF!</v>
      </c>
      <c r="AW2" t="s">
        <v>59</v>
      </c>
      <c r="AX2" t="e">
        <f>#REF!</f>
        <v>#REF!</v>
      </c>
      <c r="AY2" t="s">
        <v>61</v>
      </c>
      <c r="AZ2" t="e">
        <f>#REF!</f>
        <v>#REF!</v>
      </c>
      <c r="BA2" t="s">
        <v>54</v>
      </c>
      <c r="BB2" t="e">
        <f>#REF!</f>
        <v>#REF!</v>
      </c>
      <c r="BC2" t="s">
        <v>36</v>
      </c>
      <c r="BD2" t="e">
        <f>#REF!</f>
        <v>#REF!</v>
      </c>
      <c r="BE2" t="s">
        <v>57</v>
      </c>
      <c r="BF2" t="e">
        <f>#REF!</f>
        <v>#REF!</v>
      </c>
      <c r="BG2" t="s">
        <v>11</v>
      </c>
      <c r="BH2" t="e">
        <f>#REF!</f>
        <v>#REF!</v>
      </c>
    </row>
    <row r="3" spans="1:64" ht="12.75" customHeight="1">
      <c r="A3" t="s">
        <v>103</v>
      </c>
      <c r="B3" t="e">
        <f>#REF!</f>
        <v>#REF!</v>
      </c>
      <c r="C3" t="s">
        <v>131</v>
      </c>
      <c r="D3" t="e">
        <f>Prius!#REF!</f>
        <v>#REF!</v>
      </c>
      <c r="E3" t="s">
        <v>131</v>
      </c>
      <c r="F3" t="e">
        <f>#REF!</f>
        <v>#REF!</v>
      </c>
      <c r="G3" t="s">
        <v>131</v>
      </c>
      <c r="H3" t="e">
        <f>#REF!</f>
        <v>#REF!</v>
      </c>
      <c r="I3" t="s">
        <v>131</v>
      </c>
      <c r="J3" t="e">
        <f>#REF!</f>
        <v>#REF!</v>
      </c>
      <c r="K3" t="s">
        <v>131</v>
      </c>
      <c r="L3" t="str">
        <f>'Plot Vars'!A1</f>
        <v>Project: Big Decision</v>
      </c>
      <c r="M3" t="s">
        <v>131</v>
      </c>
      <c r="N3" t="str">
        <f>'(Other Variables)'!A1</f>
        <v>Project: Big Decision</v>
      </c>
      <c r="O3" t="s">
        <v>131</v>
      </c>
      <c r="P3" t="e">
        <f>#REF!</f>
        <v>#REF!</v>
      </c>
      <c r="Q3" t="s">
        <v>131</v>
      </c>
      <c r="R3" t="str">
        <f>'(Ranges)'!A1</f>
        <v>Inputs!Std_Dev_Ratings</v>
      </c>
      <c r="S3" t="s">
        <v>131</v>
      </c>
      <c r="T3" t="str">
        <f>'(Import)'!A1</f>
        <v>:A:0:Weights</v>
      </c>
    </row>
    <row r="4" spans="1:64" ht="12.75" customHeight="1">
      <c r="A4" t="s">
        <v>158</v>
      </c>
      <c r="B4" t="e">
        <f>Prius!#REF!</f>
        <v>#REF!</v>
      </c>
      <c r="C4" t="s">
        <v>133</v>
      </c>
      <c r="D4" t="e">
        <f>Prius!#REF!</f>
        <v>#REF!</v>
      </c>
      <c r="E4" t="s">
        <v>153</v>
      </c>
      <c r="F4">
        <f>Prius!B4</f>
        <v>8</v>
      </c>
      <c r="G4" t="s">
        <v>55</v>
      </c>
      <c r="H4">
        <f>Prius!B5</f>
        <v>50</v>
      </c>
      <c r="I4" t="s">
        <v>20</v>
      </c>
      <c r="J4">
        <f>Prius!B6</f>
        <v>2</v>
      </c>
      <c r="K4" t="s">
        <v>93</v>
      </c>
      <c r="L4">
        <f>Prius!B7</f>
        <v>0.5</v>
      </c>
      <c r="M4" t="s">
        <v>76</v>
      </c>
      <c r="N4" t="b">
        <f>Prius!B8</f>
        <v>0</v>
      </c>
      <c r="O4" t="s">
        <v>12</v>
      </c>
      <c r="P4">
        <f>Prius!B12</f>
        <v>16</v>
      </c>
      <c r="Q4" t="s">
        <v>128</v>
      </c>
      <c r="R4">
        <f>Prius!C12</f>
        <v>25</v>
      </c>
      <c r="S4" t="s">
        <v>9</v>
      </c>
      <c r="T4" t="e">
        <f>Prius!#REF!</f>
        <v>#REF!</v>
      </c>
      <c r="U4" t="s">
        <v>124</v>
      </c>
      <c r="V4" t="e">
        <f>Prius!#REF!</f>
        <v>#REF!</v>
      </c>
      <c r="W4" t="s">
        <v>66</v>
      </c>
      <c r="X4" t="e">
        <f>Prius!#REF!</f>
        <v>#REF!</v>
      </c>
      <c r="Y4" t="s">
        <v>147</v>
      </c>
      <c r="Z4">
        <f>Prius!B13</f>
        <v>9</v>
      </c>
      <c r="AA4" t="s">
        <v>49</v>
      </c>
      <c r="AB4">
        <f>Prius!C13</f>
        <v>0</v>
      </c>
      <c r="AC4" t="s">
        <v>97</v>
      </c>
      <c r="AD4" t="e">
        <f>Prius!#REF!</f>
        <v>#REF!</v>
      </c>
      <c r="AE4" t="s">
        <v>68</v>
      </c>
      <c r="AF4" t="e">
        <f>Prius!#REF!</f>
        <v>#REF!</v>
      </c>
      <c r="AG4" t="s">
        <v>120</v>
      </c>
      <c r="AH4" t="e">
        <f>Prius!#REF!</f>
        <v>#REF!</v>
      </c>
      <c r="AI4" t="s">
        <v>122</v>
      </c>
      <c r="AJ4">
        <f>Prius!B14</f>
        <v>0.5625</v>
      </c>
      <c r="AK4" t="s">
        <v>48</v>
      </c>
      <c r="AL4">
        <f>Prius!C14</f>
        <v>0</v>
      </c>
      <c r="AM4" t="s">
        <v>17</v>
      </c>
      <c r="AN4" t="e">
        <f>Prius!#REF!</f>
        <v>#REF!</v>
      </c>
      <c r="AO4" t="s">
        <v>152</v>
      </c>
      <c r="AP4" t="e">
        <f>Prius!#REF!</f>
        <v>#REF!</v>
      </c>
      <c r="AQ4" t="s">
        <v>78</v>
      </c>
      <c r="AR4" t="e">
        <f>Prius!#REF!</f>
        <v>#REF!</v>
      </c>
      <c r="AS4" t="s">
        <v>95</v>
      </c>
      <c r="AT4" t="e">
        <f>Prius!#REF!</f>
        <v>#REF!</v>
      </c>
      <c r="AU4" t="s">
        <v>56</v>
      </c>
      <c r="AV4" t="e">
        <f>Prius!#REF!</f>
        <v>#REF!</v>
      </c>
      <c r="AW4" t="s">
        <v>6</v>
      </c>
      <c r="AX4" t="e">
        <f>Prius!#REF!</f>
        <v>#REF!</v>
      </c>
      <c r="AY4" t="s">
        <v>51</v>
      </c>
      <c r="AZ4" t="e">
        <f>Prius!#REF!</f>
        <v>#REF!</v>
      </c>
      <c r="BA4" t="s">
        <v>132</v>
      </c>
      <c r="BB4" t="e">
        <f>Prius!#REF!</f>
        <v>#REF!</v>
      </c>
      <c r="BC4" t="s">
        <v>118</v>
      </c>
      <c r="BD4" t="e">
        <f>Prius!#REF!</f>
        <v>#REF!</v>
      </c>
      <c r="BE4" t="s">
        <v>45</v>
      </c>
      <c r="BF4" t="e">
        <f>Prius!#REF!</f>
        <v>#REF!</v>
      </c>
      <c r="BG4" t="s">
        <v>107</v>
      </c>
      <c r="BH4" t="e">
        <f>Prius!#REF!</f>
        <v>#REF!</v>
      </c>
      <c r="BI4" t="s">
        <v>18</v>
      </c>
      <c r="BJ4" t="e">
        <f>Prius!#REF!</f>
        <v>#REF!</v>
      </c>
      <c r="BK4" t="s">
        <v>73</v>
      </c>
      <c r="BL4" t="e">
        <f>Prius!#REF!</f>
        <v>#REF!</v>
      </c>
    </row>
    <row r="5" spans="1:64" ht="12.75" customHeight="1">
      <c r="A5" t="s">
        <v>156</v>
      </c>
      <c r="B5" t="e">
        <f>Prius!#REF!</f>
        <v>#REF!</v>
      </c>
      <c r="C5" t="s">
        <v>46</v>
      </c>
      <c r="D5" t="e">
        <f>Prius!#REF!</f>
        <v>#REF!</v>
      </c>
      <c r="E5" t="s">
        <v>109</v>
      </c>
      <c r="F5" t="e">
        <f>Prius!#REF!</f>
        <v>#REF!</v>
      </c>
      <c r="G5" t="s">
        <v>32</v>
      </c>
      <c r="H5" t="e">
        <f>Prius!#REF!</f>
        <v>#REF!</v>
      </c>
      <c r="I5" t="s">
        <v>150</v>
      </c>
      <c r="J5" t="e">
        <f>Prius!#REF!</f>
        <v>#REF!</v>
      </c>
      <c r="K5" t="s">
        <v>96</v>
      </c>
      <c r="L5" t="e">
        <f>Prius!#REF!</f>
        <v>#REF!</v>
      </c>
      <c r="M5" t="s">
        <v>104</v>
      </c>
      <c r="N5" t="e">
        <f>Prius!#REF!</f>
        <v>#REF!</v>
      </c>
      <c r="O5" t="s">
        <v>42</v>
      </c>
      <c r="P5" t="e">
        <f>Prius!#REF!</f>
        <v>#REF!</v>
      </c>
      <c r="Q5" t="s">
        <v>145</v>
      </c>
      <c r="R5" t="e">
        <f>Prius!#REF!</f>
        <v>#REF!</v>
      </c>
      <c r="S5" t="s">
        <v>2</v>
      </c>
      <c r="T5" t="e">
        <f>Prius!#REF!</f>
        <v>#REF!</v>
      </c>
      <c r="U5" t="s">
        <v>143</v>
      </c>
      <c r="V5" t="e">
        <f>Prius!#REF!</f>
        <v>#REF!</v>
      </c>
      <c r="W5" t="s">
        <v>164</v>
      </c>
      <c r="X5" t="e">
        <f>Prius!#REF!</f>
        <v>#REF!</v>
      </c>
      <c r="Y5" t="s">
        <v>141</v>
      </c>
      <c r="Z5" t="e">
        <f>Prius!#REF!</f>
        <v>#REF!</v>
      </c>
      <c r="AA5" t="s">
        <v>26</v>
      </c>
      <c r="AB5" t="e">
        <f>Prius!#REF!</f>
        <v>#REF!</v>
      </c>
      <c r="AC5" t="s">
        <v>31</v>
      </c>
      <c r="AD5" t="e">
        <f>Prius!#REF!</f>
        <v>#REF!</v>
      </c>
      <c r="AE5" t="s">
        <v>19</v>
      </c>
      <c r="AF5" t="e">
        <f>Prius!#REF!</f>
        <v>#REF!</v>
      </c>
      <c r="AG5" t="s">
        <v>134</v>
      </c>
      <c r="AH5" t="e">
        <f>Prius!#REF!</f>
        <v>#REF!</v>
      </c>
      <c r="AI5" t="s">
        <v>40</v>
      </c>
      <c r="AJ5" t="e">
        <f>Prius!#REF!</f>
        <v>#REF!</v>
      </c>
      <c r="AK5" t="s">
        <v>160</v>
      </c>
      <c r="AL5" t="e">
        <f>Prius!#REF!</f>
        <v>#REF!</v>
      </c>
      <c r="AM5" t="s">
        <v>38</v>
      </c>
      <c r="AN5" t="e">
        <f>Prius!#REF!</f>
        <v>#REF!</v>
      </c>
      <c r="AO5" t="s">
        <v>116</v>
      </c>
      <c r="AP5" t="e">
        <f>Prius!#REF!</f>
        <v>#REF!</v>
      </c>
      <c r="AQ5" t="s">
        <v>91</v>
      </c>
      <c r="AR5" t="e">
        <f>Prius!#REF!</f>
        <v>#REF!</v>
      </c>
      <c r="AS5" t="s">
        <v>29</v>
      </c>
      <c r="AT5" t="e">
        <f>Prius!#REF!</f>
        <v>#REF!</v>
      </c>
      <c r="AU5" t="s">
        <v>16</v>
      </c>
      <c r="AV5" t="e">
        <f>Prius!#REF!</f>
        <v>#REF!</v>
      </c>
      <c r="AW5" t="s">
        <v>64</v>
      </c>
      <c r="AX5" t="e">
        <f>Prius!#REF!</f>
        <v>#REF!</v>
      </c>
      <c r="AY5" t="s">
        <v>62</v>
      </c>
      <c r="AZ5" t="str">
        <f>Prius!B17</f>
        <v>Zipcar</v>
      </c>
    </row>
  </sheetData>
  <pageMargins left="0.75" right="0.75" top="1" bottom="1" header="0.5" footer="0.5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Prius</vt:lpstr>
      <vt:lpstr>Focus</vt:lpstr>
      <vt:lpstr>Plot Vars</vt:lpstr>
      <vt:lpstr>(Other Variables)</vt:lpstr>
      <vt:lpstr>(Ranges)</vt:lpstr>
      <vt:lpstr>(Import)</vt:lpstr>
      <vt:lpstr>Alternatives_plt</vt:lpstr>
      <vt:lpstr>Risk_AnalysisQ</vt:lpstr>
      <vt:lpstr>Scores_Hi</vt:lpstr>
      <vt:lpstr>Scores_Lo</vt:lpstr>
      <vt:lpstr>Scores_Risk_Adjusted_Hi</vt:lpstr>
      <vt:lpstr>Scores_Risk_Adjusted_Lo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Petti</dc:creator>
  <cp:lastModifiedBy>brian.pichette</cp:lastModifiedBy>
  <cp:lastPrinted>2011-10-26T21:34:13Z</cp:lastPrinted>
  <dcterms:created xsi:type="dcterms:W3CDTF">2010-06-30T23:00:59Z</dcterms:created>
  <dcterms:modified xsi:type="dcterms:W3CDTF">2012-01-29T23:42:07Z</dcterms:modified>
</cp:coreProperties>
</file>