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Google Drive\school\UNIV-391 - Detroit-2017\accounting\"/>
    </mc:Choice>
  </mc:AlternateContent>
  <bookViews>
    <workbookView xWindow="-15" yWindow="-15" windowWidth="24135" windowHeight="12135"/>
  </bookViews>
  <sheets>
    <sheet name="Activities requiring Travel" sheetId="2" r:id="rId1"/>
    <sheet name="Detail" sheetId="3" r:id="rId2"/>
  </sheets>
  <calcPr calcId="152511"/>
</workbook>
</file>

<file path=xl/calcChain.xml><?xml version="1.0" encoding="utf-8"?>
<calcChain xmlns="http://schemas.openxmlformats.org/spreadsheetml/2006/main">
  <c r="G9" i="2" l="1"/>
  <c r="T27" i="2" l="1"/>
  <c r="T28" i="2" s="1"/>
  <c r="T26" i="2"/>
  <c r="T25" i="2"/>
  <c r="G15" i="2" l="1"/>
  <c r="G12" i="2"/>
  <c r="G31" i="2"/>
  <c r="G42" i="2" s="1"/>
  <c r="G18" i="2"/>
  <c r="G30" i="2"/>
  <c r="G29" i="2"/>
  <c r="G28" i="2"/>
  <c r="E31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8" i="2"/>
  <c r="G7" i="2"/>
  <c r="E38" i="2"/>
  <c r="G49" i="2" s="1"/>
  <c r="E26" i="2"/>
  <c r="E16" i="2"/>
  <c r="G26" i="2" l="1"/>
  <c r="G16" i="2"/>
  <c r="G40" i="2" s="1"/>
  <c r="G38" i="2"/>
  <c r="G44" i="2" s="1"/>
  <c r="G41" i="2"/>
  <c r="G46" i="2" l="1"/>
  <c r="G48" i="2" s="1"/>
  <c r="G43" i="2"/>
  <c r="G47" i="2"/>
</calcChain>
</file>

<file path=xl/sharedStrings.xml><?xml version="1.0" encoding="utf-8"?>
<sst xmlns="http://schemas.openxmlformats.org/spreadsheetml/2006/main" count="85" uniqueCount="52">
  <si>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</si>
  <si>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</si>
  <si>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</si>
  <si>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</si>
  <si>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</si>
  <si>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</si>
  <si>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</si>
  <si>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</si>
  <si>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</si>
  <si>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</si>
  <si>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</si>
  <si>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</si>
  <si>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</si>
  <si>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</si>
  <si>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</si>
  <si>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</si>
  <si>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</si>
  <si>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</si>
  <si>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</si>
  <si>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</si>
  <si>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</si>
  <si>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</si>
  <si>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</si>
  <si>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</si>
  <si>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</si>
  <si>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</si>
  <si>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</si>
  <si>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</si>
  <si>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</si>
  <si>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</si>
  <si>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</si>
  <si>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</si>
  <si>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</si>
  <si>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</si>
  <si>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</si>
  <si>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</si>
  <si>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</si>
  <si>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</si>
  <si>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</si>
  <si>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</si>
  <si>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</si>
  <si>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</si>
  <si>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</si>
  <si>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Sponsor Name: John J. Griffin</t>
  </si>
  <si>
    <t>Number of Students Participating: 14</t>
  </si>
  <si>
    <t>Number of Faculty: 1</t>
  </si>
  <si>
    <t>includes baggage fee @ $50 ea</t>
  </si>
  <si>
    <t>to/from LAX</t>
  </si>
  <si>
    <t>includes fuel and parking fees</t>
  </si>
  <si>
    <t>Promotional materials and posters</t>
  </si>
  <si>
    <t>Activity Title: 2018 Detroit Study-Tour</t>
  </si>
  <si>
    <t xml:space="preserve">     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</si>
</sst>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"/>
    <numFmt numFmtId="165" formatCode="0.0%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3" borderId="1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11" fillId="0" borderId="0" xfId="0" applyFont="1"/>
    <xf numFmtId="0" fontId="0" fillId="0" borderId="4" xfId="0" applyBorder="1"/>
    <xf numFmtId="164" fontId="0" fillId="0" borderId="0" xfId="0" applyNumberFormat="1"/>
    <xf numFmtId="43" fontId="0" fillId="0" borderId="0" xfId="2" applyFont="1"/>
    <xf numFmtId="43" fontId="0" fillId="0" borderId="0" xfId="0" applyNumberFormat="1"/>
    <xf numFmtId="164" fontId="2" fillId="7" borderId="5" xfId="0" applyNumberFormat="1" applyFont="1" applyFill="1" applyBorder="1" applyProtection="1"/>
    <xf numFmtId="10" fontId="0" fillId="0" borderId="0" xfId="0" applyNumberFormat="1"/>
    <xf numFmtId="9" fontId="0" fillId="0" borderId="0" xfId="0" applyNumberFormat="1"/>
    <xf numFmtId="165" fontId="0" fillId="0" borderId="0" xfId="3" applyNumberFormat="1" applyFont="1"/>
    <xf numFmtId="166" fontId="0" fillId="0" borderId="0" xfId="2" applyNumberFormat="1" applyFont="1"/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</cellXfs>
  <cellStyles count="4">
    <cellStyle name="Comma" xfId="2" builtinId="3"/>
    <cellStyle name="IRA Totals" xfId="1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9"/>
  <sheetViews>
    <sheetView tabSelected="1" topLeftCell="A29" zoomScaleNormal="100" workbookViewId="0">
      <selection activeCell="C48" sqref="C48:F48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bestFit="1" customWidth="1"/>
    <col min="5" max="5" width="8" customWidth="1"/>
    <col min="6" max="6" width="9.85546875" customWidth="1"/>
    <col min="7" max="7" width="9.140625" customWidth="1"/>
    <col min="8" max="8" width="38.7109375" customWidth="1"/>
    <col min="10" max="10" width="14.42578125" customWidth="1"/>
    <col min="13" max="13" width="10.42578125" customWidth="1"/>
    <col min="14" max="14" width="10.5703125" customWidth="1"/>
  </cols>
  <sheetData>
    <row r="1" spans="2:13" ht="23.25" customHeight="1" x14ac:dyDescent="0.25">
      <c r="B1" s="57" t="s">
        <v>27</v>
      </c>
      <c r="C1" s="57"/>
      <c r="D1" s="57"/>
      <c r="E1" s="57"/>
      <c r="F1" s="19"/>
      <c r="G1" s="21"/>
      <c r="H1" s="60" t="s">
        <v>50</v>
      </c>
    </row>
    <row r="2" spans="2:13" ht="18.75" customHeight="1" x14ac:dyDescent="0.25">
      <c r="B2" s="19"/>
      <c r="C2" s="19"/>
      <c r="D2" s="19"/>
      <c r="E2" s="19"/>
      <c r="F2" s="19"/>
      <c r="G2" s="21"/>
      <c r="H2" s="61"/>
    </row>
    <row r="3" spans="2:13" ht="16.5" customHeight="1" x14ac:dyDescent="0.25">
      <c r="B3" s="18"/>
      <c r="C3" s="53" t="s">
        <v>51</v>
      </c>
      <c r="D3" s="54"/>
      <c r="E3" s="18"/>
      <c r="F3" s="42" t="s">
        <v>43</v>
      </c>
      <c r="G3" s="58"/>
      <c r="H3" s="59"/>
    </row>
    <row r="4" spans="2:13" ht="15" customHeight="1" x14ac:dyDescent="0.25">
      <c r="B4" s="55"/>
      <c r="C4" s="55"/>
      <c r="D4" s="56"/>
      <c r="E4" s="1" t="s">
        <v>1</v>
      </c>
      <c r="F4" s="42" t="s">
        <v>44</v>
      </c>
      <c r="G4" s="58"/>
      <c r="H4" s="59"/>
      <c r="L4" s="17"/>
    </row>
    <row r="5" spans="2:13" x14ac:dyDescent="0.25">
      <c r="E5" s="1" t="s">
        <v>1</v>
      </c>
      <c r="F5" s="42" t="s">
        <v>45</v>
      </c>
      <c r="G5" s="43"/>
      <c r="H5" s="44"/>
    </row>
    <row r="6" spans="2:13" x14ac:dyDescent="0.25">
      <c r="B6" s="2" t="s">
        <v>38</v>
      </c>
      <c r="C6" s="2" t="s">
        <v>35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3" ht="15.75" x14ac:dyDescent="0.3">
      <c r="B7" s="3"/>
      <c r="C7" s="3" t="s">
        <v>1</v>
      </c>
      <c r="D7" s="3" t="s">
        <v>0</v>
      </c>
      <c r="E7" s="22">
        <v>700</v>
      </c>
      <c r="F7" s="3">
        <v>14</v>
      </c>
      <c r="G7" s="37">
        <f>PRODUCT(F7,E7)</f>
        <v>9800</v>
      </c>
      <c r="H7" s="3" t="s">
        <v>46</v>
      </c>
      <c r="L7" s="35"/>
      <c r="M7" s="35"/>
    </row>
    <row r="8" spans="2:13" ht="15.75" x14ac:dyDescent="0.3">
      <c r="B8" s="3"/>
      <c r="C8" s="3"/>
      <c r="D8" s="3" t="s">
        <v>6</v>
      </c>
      <c r="E8" s="22">
        <v>45</v>
      </c>
      <c r="F8" s="3">
        <v>14</v>
      </c>
      <c r="G8" s="37">
        <f t="shared" ref="G8:G15" si="0">PRODUCT(F8,E8)</f>
        <v>630</v>
      </c>
      <c r="H8" s="3" t="s">
        <v>47</v>
      </c>
      <c r="K8" s="38"/>
      <c r="L8" s="35"/>
      <c r="M8" s="35"/>
    </row>
    <row r="9" spans="2:13" ht="15.75" x14ac:dyDescent="0.3">
      <c r="B9" s="3"/>
      <c r="C9" s="3"/>
      <c r="D9" s="3" t="s">
        <v>36</v>
      </c>
      <c r="E9" s="22">
        <v>850</v>
      </c>
      <c r="F9" s="3">
        <v>7</v>
      </c>
      <c r="G9" s="37">
        <f>PRODUCT(F9,E9)</f>
        <v>5950</v>
      </c>
      <c r="H9" s="3"/>
      <c r="K9" s="35"/>
      <c r="L9" s="35"/>
      <c r="M9" s="35"/>
    </row>
    <row r="10" spans="2:13" ht="15.75" x14ac:dyDescent="0.3">
      <c r="B10" s="3"/>
      <c r="C10" s="3"/>
      <c r="D10" s="3" t="s">
        <v>7</v>
      </c>
      <c r="E10" s="22"/>
      <c r="F10" s="3"/>
      <c r="G10" s="25">
        <f t="shared" si="0"/>
        <v>0</v>
      </c>
      <c r="H10" s="3"/>
      <c r="L10" s="36"/>
      <c r="M10" s="36"/>
    </row>
    <row r="11" spans="2:13" ht="15.75" x14ac:dyDescent="0.3">
      <c r="B11" s="3"/>
      <c r="C11" s="3"/>
      <c r="D11" s="3" t="s">
        <v>8</v>
      </c>
      <c r="E11" s="22">
        <v>50</v>
      </c>
      <c r="F11" s="3">
        <v>14</v>
      </c>
      <c r="G11" s="25">
        <f t="shared" si="0"/>
        <v>700</v>
      </c>
      <c r="H11" s="3"/>
      <c r="K11" s="39"/>
      <c r="L11" s="36"/>
      <c r="M11" s="36"/>
    </row>
    <row r="12" spans="2:13" ht="15.75" x14ac:dyDescent="0.3">
      <c r="B12" s="3"/>
      <c r="C12" s="3" t="s">
        <v>1</v>
      </c>
      <c r="D12" s="3" t="s">
        <v>37</v>
      </c>
      <c r="E12" s="22">
        <v>280</v>
      </c>
      <c r="F12" s="3">
        <v>14</v>
      </c>
      <c r="G12" s="25">
        <f t="shared" si="0"/>
        <v>3920</v>
      </c>
      <c r="H12" s="3"/>
      <c r="L12" s="36"/>
      <c r="M12" s="36"/>
    </row>
    <row r="13" spans="2:13" ht="15.75" x14ac:dyDescent="0.3">
      <c r="B13" s="3"/>
      <c r="C13" s="3" t="s">
        <v>1</v>
      </c>
      <c r="D13" s="3" t="s">
        <v>9</v>
      </c>
      <c r="E13" s="22">
        <v>120</v>
      </c>
      <c r="F13" s="3">
        <v>14</v>
      </c>
      <c r="G13" s="37">
        <f t="shared" si="0"/>
        <v>1680</v>
      </c>
      <c r="H13" s="3"/>
      <c r="M13" s="41"/>
    </row>
    <row r="14" spans="2:13" ht="15.75" x14ac:dyDescent="0.3">
      <c r="B14" s="4"/>
      <c r="C14" s="4"/>
      <c r="D14" s="3" t="s">
        <v>11</v>
      </c>
      <c r="E14" s="23">
        <v>75</v>
      </c>
      <c r="F14" s="5">
        <v>14</v>
      </c>
      <c r="G14" s="37">
        <f t="shared" si="0"/>
        <v>1050</v>
      </c>
      <c r="H14" s="5" t="s">
        <v>48</v>
      </c>
      <c r="M14" s="41"/>
    </row>
    <row r="15" spans="2:13" ht="15.75" x14ac:dyDescent="0.3">
      <c r="B15" s="4"/>
      <c r="C15" s="4" t="s">
        <v>12</v>
      </c>
      <c r="D15" s="31"/>
      <c r="E15" s="23"/>
      <c r="F15" s="5"/>
      <c r="G15" s="25">
        <f t="shared" si="0"/>
        <v>0</v>
      </c>
      <c r="H15" s="5"/>
      <c r="J15" s="34"/>
      <c r="M15" s="36"/>
    </row>
    <row r="16" spans="2:13" ht="15.75" x14ac:dyDescent="0.3">
      <c r="B16" s="4"/>
      <c r="C16" s="6"/>
      <c r="D16" s="11" t="s">
        <v>20</v>
      </c>
      <c r="E16" s="24">
        <f>SUM(E7:E15)</f>
        <v>2120</v>
      </c>
      <c r="F16" s="5"/>
      <c r="G16" s="24">
        <f>SUM(G7:G15)</f>
        <v>23730</v>
      </c>
      <c r="H16" s="5"/>
    </row>
    <row r="17" spans="2:20" x14ac:dyDescent="0.25">
      <c r="B17" s="2" t="s">
        <v>39</v>
      </c>
      <c r="C17" s="2" t="s">
        <v>13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20" ht="15.75" x14ac:dyDescent="0.3">
      <c r="B18" s="3"/>
      <c r="C18" s="3"/>
      <c r="D18" s="3" t="s">
        <v>0</v>
      </c>
      <c r="E18" s="22">
        <v>700</v>
      </c>
      <c r="F18" s="3">
        <v>1</v>
      </c>
      <c r="G18" s="37">
        <f>PRODUCT(E18,F18)</f>
        <v>700</v>
      </c>
      <c r="H18" s="3" t="s">
        <v>46</v>
      </c>
      <c r="J18" s="34"/>
    </row>
    <row r="19" spans="2:20" ht="15.75" x14ac:dyDescent="0.3">
      <c r="B19" s="3"/>
      <c r="C19" s="3"/>
      <c r="D19" s="3" t="s">
        <v>6</v>
      </c>
      <c r="E19" s="22">
        <v>45</v>
      </c>
      <c r="F19" s="3">
        <v>1</v>
      </c>
      <c r="G19" s="37">
        <f t="shared" ref="G19:G25" si="1">PRODUCT(F19,E19)</f>
        <v>45</v>
      </c>
      <c r="H19" s="3" t="s">
        <v>47</v>
      </c>
      <c r="J19" s="34"/>
    </row>
    <row r="20" spans="2:20" ht="15.75" x14ac:dyDescent="0.3">
      <c r="B20" s="3"/>
      <c r="C20" s="3"/>
      <c r="D20" s="3" t="s">
        <v>36</v>
      </c>
      <c r="E20" s="22">
        <v>805</v>
      </c>
      <c r="F20" s="3">
        <v>1</v>
      </c>
      <c r="G20" s="37">
        <f t="shared" si="1"/>
        <v>805</v>
      </c>
      <c r="H20" s="3"/>
      <c r="J20" s="34"/>
    </row>
    <row r="21" spans="2:20" ht="15.75" x14ac:dyDescent="0.3">
      <c r="B21" s="3"/>
      <c r="C21" s="3"/>
      <c r="D21" s="3" t="s">
        <v>7</v>
      </c>
      <c r="E21" s="22"/>
      <c r="F21" s="3"/>
      <c r="G21" s="25">
        <f t="shared" si="1"/>
        <v>0</v>
      </c>
      <c r="H21" s="3"/>
      <c r="J21" s="34"/>
    </row>
    <row r="22" spans="2:20" ht="15.75" x14ac:dyDescent="0.3">
      <c r="B22" s="3"/>
      <c r="C22" s="3"/>
      <c r="D22" s="3" t="s">
        <v>8</v>
      </c>
      <c r="E22" s="22">
        <v>50</v>
      </c>
      <c r="F22" s="3">
        <v>1</v>
      </c>
      <c r="G22" s="25">
        <f t="shared" si="1"/>
        <v>50</v>
      </c>
      <c r="H22" s="3"/>
      <c r="J22" s="34"/>
    </row>
    <row r="23" spans="2:20" ht="15.75" x14ac:dyDescent="0.3">
      <c r="B23" s="3"/>
      <c r="C23" s="3"/>
      <c r="D23" s="3" t="s">
        <v>37</v>
      </c>
      <c r="E23" s="22">
        <v>280</v>
      </c>
      <c r="F23" s="3">
        <v>1</v>
      </c>
      <c r="G23" s="25">
        <f t="shared" si="1"/>
        <v>280</v>
      </c>
      <c r="H23" s="3"/>
      <c r="J23" s="34"/>
    </row>
    <row r="24" spans="2:20" ht="15.75" x14ac:dyDescent="0.3">
      <c r="B24" s="3"/>
      <c r="C24" s="3"/>
      <c r="D24" s="3" t="s">
        <v>9</v>
      </c>
      <c r="E24" s="22">
        <v>120</v>
      </c>
      <c r="F24" s="3">
        <v>1</v>
      </c>
      <c r="G24" s="37">
        <f t="shared" si="1"/>
        <v>120</v>
      </c>
      <c r="H24" s="3"/>
      <c r="J24" s="34"/>
    </row>
    <row r="25" spans="2:20" ht="15.75" x14ac:dyDescent="0.3">
      <c r="B25" s="3"/>
      <c r="C25" s="3" t="s">
        <v>12</v>
      </c>
      <c r="D25" s="31"/>
      <c r="E25" s="22"/>
      <c r="F25" s="3"/>
      <c r="G25" s="25">
        <f t="shared" si="1"/>
        <v>0</v>
      </c>
      <c r="H25" s="3"/>
      <c r="J25" s="34"/>
      <c r="T25">
        <f>R25*S25</f>
        <v>0</v>
      </c>
    </row>
    <row r="26" spans="2:20" ht="15.75" x14ac:dyDescent="0.3">
      <c r="B26" s="3"/>
      <c r="C26" s="3"/>
      <c r="D26" s="1" t="s">
        <v>21</v>
      </c>
      <c r="E26" s="25">
        <f>SUM(E18:E25)</f>
        <v>2000</v>
      </c>
      <c r="F26" s="20"/>
      <c r="G26" s="25">
        <f>SUM(G18:G25)</f>
        <v>2000</v>
      </c>
      <c r="H26" s="10"/>
      <c r="T26">
        <f>R26*S26</f>
        <v>0</v>
      </c>
    </row>
    <row r="27" spans="2:20" x14ac:dyDescent="0.25">
      <c r="B27" s="2" t="s">
        <v>40</v>
      </c>
      <c r="C27" s="2" t="s">
        <v>14</v>
      </c>
      <c r="D27" s="2"/>
      <c r="E27" s="7" t="s">
        <v>2</v>
      </c>
      <c r="F27" s="2" t="s">
        <v>3</v>
      </c>
      <c r="G27" s="2" t="s">
        <v>4</v>
      </c>
      <c r="H27" s="2" t="s">
        <v>5</v>
      </c>
      <c r="T27">
        <f>Q27*R27*S27</f>
        <v>0</v>
      </c>
    </row>
    <row r="28" spans="2:20" ht="15.75" x14ac:dyDescent="0.3">
      <c r="B28" s="3"/>
      <c r="C28" s="3"/>
      <c r="D28" s="3" t="s">
        <v>15</v>
      </c>
      <c r="E28" s="26">
        <v>300</v>
      </c>
      <c r="F28" s="3">
        <v>1</v>
      </c>
      <c r="G28" s="25">
        <f>PRODUCT(E28,F28)</f>
        <v>300</v>
      </c>
      <c r="H28" s="3" t="s">
        <v>49</v>
      </c>
      <c r="J28" s="34"/>
      <c r="T28">
        <f>SUM(T25:T27)</f>
        <v>0</v>
      </c>
    </row>
    <row r="29" spans="2:20" ht="15.75" x14ac:dyDescent="0.3">
      <c r="B29" s="3"/>
      <c r="C29" s="3" t="s">
        <v>12</v>
      </c>
      <c r="D29" s="3"/>
      <c r="E29" s="22"/>
      <c r="F29" s="3"/>
      <c r="G29" s="25">
        <f t="shared" ref="G29:G30" si="2">PRODUCT(E29,F29)</f>
        <v>0</v>
      </c>
      <c r="H29" s="3"/>
    </row>
    <row r="30" spans="2:20" ht="15.75" x14ac:dyDescent="0.3">
      <c r="B30" s="3"/>
      <c r="C30" s="3" t="s">
        <v>12</v>
      </c>
      <c r="D30" s="3"/>
      <c r="E30" s="22"/>
      <c r="F30" s="3"/>
      <c r="G30" s="25">
        <f t="shared" si="2"/>
        <v>0</v>
      </c>
      <c r="H30" s="3"/>
      <c r="J30" s="35"/>
    </row>
    <row r="31" spans="2:20" ht="15.75" x14ac:dyDescent="0.3">
      <c r="B31" s="3"/>
      <c r="C31" s="3"/>
      <c r="D31" s="1" t="s">
        <v>22</v>
      </c>
      <c r="E31" s="25">
        <f>SUM(E28:E30)</f>
        <v>300</v>
      </c>
      <c r="F31" s="20"/>
      <c r="G31" s="25">
        <f>SUM(E28:E30)</f>
        <v>300</v>
      </c>
      <c r="H31" s="3"/>
      <c r="J31" s="35"/>
    </row>
    <row r="32" spans="2:20" x14ac:dyDescent="0.25">
      <c r="B32" s="2" t="s">
        <v>41</v>
      </c>
      <c r="C32" s="2" t="s">
        <v>17</v>
      </c>
      <c r="D32" s="2"/>
      <c r="E32" s="7" t="s">
        <v>2</v>
      </c>
      <c r="F32" s="2" t="s">
        <v>3</v>
      </c>
      <c r="G32" s="2" t="s">
        <v>4</v>
      </c>
      <c r="H32" s="2" t="s">
        <v>5</v>
      </c>
      <c r="J32" s="36"/>
    </row>
    <row r="33" spans="2:14" ht="15.75" x14ac:dyDescent="0.3">
      <c r="B33" s="3"/>
      <c r="C33" s="3"/>
      <c r="D33" s="3" t="s">
        <v>18</v>
      </c>
      <c r="E33" s="26"/>
      <c r="F33" s="3"/>
      <c r="G33" s="25">
        <f t="shared" ref="G33:G37" si="3">PRODUCT(F33,E33)</f>
        <v>0</v>
      </c>
      <c r="H33" s="3"/>
    </row>
    <row r="34" spans="2:14" ht="15.75" x14ac:dyDescent="0.3">
      <c r="B34" s="3"/>
      <c r="C34" s="3"/>
      <c r="D34" s="3" t="s">
        <v>25</v>
      </c>
      <c r="E34" s="22">
        <v>500</v>
      </c>
      <c r="F34" s="3">
        <v>14</v>
      </c>
      <c r="G34" s="25">
        <f t="shared" si="3"/>
        <v>7000</v>
      </c>
      <c r="H34" s="3"/>
    </row>
    <row r="35" spans="2:14" ht="15.75" x14ac:dyDescent="0.3">
      <c r="B35" s="3"/>
      <c r="C35" s="3"/>
      <c r="D35" s="3" t="s">
        <v>10</v>
      </c>
      <c r="E35" s="22"/>
      <c r="F35" s="3"/>
      <c r="G35" s="25">
        <f t="shared" si="3"/>
        <v>0</v>
      </c>
      <c r="H35" s="3"/>
      <c r="J35" s="35"/>
      <c r="K35" s="40"/>
      <c r="M35" s="35"/>
      <c r="N35" s="36"/>
    </row>
    <row r="36" spans="2:14" ht="15.75" x14ac:dyDescent="0.3">
      <c r="B36" s="3"/>
      <c r="C36" s="3"/>
      <c r="D36" s="3" t="s">
        <v>26</v>
      </c>
      <c r="E36" s="22">
        <v>100</v>
      </c>
      <c r="F36" s="3">
        <v>14</v>
      </c>
      <c r="G36" s="25">
        <f t="shared" si="3"/>
        <v>1400</v>
      </c>
      <c r="H36" s="3"/>
      <c r="J36" s="35"/>
      <c r="K36" s="40"/>
      <c r="M36" s="35"/>
      <c r="N36" s="36"/>
    </row>
    <row r="37" spans="2:14" ht="15.75" x14ac:dyDescent="0.3">
      <c r="B37" s="3"/>
      <c r="C37" s="3" t="s">
        <v>16</v>
      </c>
      <c r="D37" s="3"/>
      <c r="E37" s="22"/>
      <c r="F37" s="3"/>
      <c r="G37" s="25">
        <f t="shared" si="3"/>
        <v>0</v>
      </c>
      <c r="H37" s="3"/>
      <c r="J37" s="35"/>
      <c r="K37" s="40"/>
      <c r="M37" s="35"/>
      <c r="N37" s="36"/>
    </row>
    <row r="38" spans="2:14" ht="15.75" x14ac:dyDescent="0.3">
      <c r="B38" s="3"/>
      <c r="C38" s="3"/>
      <c r="D38" s="1" t="s">
        <v>23</v>
      </c>
      <c r="E38" s="25">
        <f>SUM(E33:E37)</f>
        <v>600</v>
      </c>
      <c r="F38" s="20"/>
      <c r="G38" s="25">
        <f>SUM(G33:G37)</f>
        <v>8400</v>
      </c>
      <c r="H38" s="3"/>
      <c r="J38" s="35"/>
      <c r="K38" s="40"/>
      <c r="M38" s="35"/>
      <c r="N38" s="36"/>
    </row>
    <row r="39" spans="2:14" x14ac:dyDescent="0.25">
      <c r="B39" s="47" t="s">
        <v>42</v>
      </c>
      <c r="C39" s="43"/>
      <c r="D39" s="43"/>
      <c r="E39" s="43"/>
      <c r="F39" s="43"/>
      <c r="G39" s="43"/>
      <c r="H39" s="44"/>
      <c r="J39" s="35"/>
      <c r="K39" s="40"/>
      <c r="M39" s="35"/>
      <c r="N39" s="36"/>
    </row>
    <row r="40" spans="2:14" ht="15.75" x14ac:dyDescent="0.3">
      <c r="B40" s="8"/>
      <c r="C40" s="45" t="s">
        <v>19</v>
      </c>
      <c r="D40" s="43"/>
      <c r="E40" s="43"/>
      <c r="F40" s="44"/>
      <c r="G40" s="27">
        <f>G16</f>
        <v>23730</v>
      </c>
      <c r="H40" s="9"/>
      <c r="J40" s="35"/>
      <c r="N40" s="35"/>
    </row>
    <row r="41" spans="2:14" ht="15.75" x14ac:dyDescent="0.3">
      <c r="B41" s="8"/>
      <c r="C41" s="45" t="s">
        <v>31</v>
      </c>
      <c r="D41" s="43"/>
      <c r="E41" s="43"/>
      <c r="F41" s="44"/>
      <c r="G41" s="27">
        <f>G26</f>
        <v>2000</v>
      </c>
      <c r="H41" s="9" t="s">
        <v>1</v>
      </c>
      <c r="J41" s="35"/>
    </row>
    <row r="42" spans="2:14" ht="15.75" x14ac:dyDescent="0.3">
      <c r="B42" s="8"/>
      <c r="C42" s="45" t="s">
        <v>24</v>
      </c>
      <c r="D42" s="43"/>
      <c r="E42" s="43"/>
      <c r="F42" s="44"/>
      <c r="G42" s="27">
        <f>G31</f>
        <v>300</v>
      </c>
      <c r="H42" s="9" t="s">
        <v>1</v>
      </c>
    </row>
    <row r="43" spans="2:14" ht="15.75" x14ac:dyDescent="0.3">
      <c r="B43" s="12"/>
      <c r="C43" s="48" t="s">
        <v>32</v>
      </c>
      <c r="D43" s="49"/>
      <c r="E43" s="49"/>
      <c r="F43" s="50"/>
      <c r="G43" s="28">
        <f>SUM(G40,G41,G42)</f>
        <v>26030</v>
      </c>
      <c r="H43" s="13"/>
      <c r="J43" s="36"/>
    </row>
    <row r="44" spans="2:14" ht="15.75" x14ac:dyDescent="0.3">
      <c r="B44" s="8"/>
      <c r="C44" s="45" t="s">
        <v>17</v>
      </c>
      <c r="D44" s="43"/>
      <c r="E44" s="43"/>
      <c r="F44" s="44"/>
      <c r="G44" s="27">
        <f>G38</f>
        <v>8400</v>
      </c>
      <c r="H44" s="9" t="s">
        <v>28</v>
      </c>
    </row>
    <row r="45" spans="2:14" x14ac:dyDescent="0.25">
      <c r="B45" s="2"/>
      <c r="C45" s="47" t="s">
        <v>34</v>
      </c>
      <c r="D45" s="52"/>
      <c r="E45" s="52"/>
      <c r="F45" s="52"/>
      <c r="G45" s="43"/>
      <c r="H45" s="44"/>
      <c r="J45" s="35"/>
    </row>
    <row r="46" spans="2:14" ht="15.75" x14ac:dyDescent="0.3">
      <c r="B46" s="8"/>
      <c r="C46" s="51" t="s">
        <v>30</v>
      </c>
      <c r="D46" s="43"/>
      <c r="E46" s="43"/>
      <c r="F46" s="44"/>
      <c r="G46" s="29">
        <f>PRODUCT(G40,0.67)</f>
        <v>15899.1</v>
      </c>
      <c r="H46" s="16"/>
      <c r="J46" s="35"/>
    </row>
    <row r="47" spans="2:14" ht="15.75" x14ac:dyDescent="0.3">
      <c r="B47" s="8"/>
      <c r="C47" s="45" t="s">
        <v>29</v>
      </c>
      <c r="D47" s="43"/>
      <c r="E47" s="43"/>
      <c r="F47" s="44"/>
      <c r="G47" s="27">
        <f>PRODUCT(G40,0.33)</f>
        <v>7830.9000000000005</v>
      </c>
      <c r="H47" s="16"/>
      <c r="J47" s="35"/>
    </row>
    <row r="48" spans="2:14" x14ac:dyDescent="0.25">
      <c r="B48" s="14"/>
      <c r="C48" s="46" t="s">
        <v>33</v>
      </c>
      <c r="D48" s="46"/>
      <c r="E48" s="46"/>
      <c r="F48" s="46"/>
      <c r="G48" s="30">
        <f>SUM(G41,G42,G46)</f>
        <v>18199.099999999999</v>
      </c>
      <c r="H48" s="15"/>
    </row>
    <row r="49" spans="2:8" ht="15.75" x14ac:dyDescent="0.3">
      <c r="B49" s="8"/>
      <c r="C49" s="45" t="s">
        <v>17</v>
      </c>
      <c r="D49" s="43"/>
      <c r="E49" s="43"/>
      <c r="F49" s="44"/>
      <c r="G49" s="27">
        <f>E38</f>
        <v>600</v>
      </c>
      <c r="H49" s="9" t="s">
        <v>28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</mergeCells>
  <pageMargins left="0.2" right="0.25" top="0.25" bottom="0.3" header="0.3" footer="0.3"/>
  <pageSetup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I22"/>
  <sheetViews>
    <sheetView workbookViewId="0">
      <selection sqref="A1:K25"/>
    </sheetView>
  </sheetViews>
  <sheetFormatPr defaultRowHeight="15" x14ac:dyDescent="0.25"/>
  <cols>
    <col min="1" max="1" width="5" customWidth="1"/>
    <col min="2" max="2" width="15.5703125" customWidth="1"/>
  </cols>
  <sheetData>
    <row r="4" spans="5:9" x14ac:dyDescent="0.25">
      <c r="E4" s="33"/>
    </row>
    <row r="9" spans="5:9" x14ac:dyDescent="0.25">
      <c r="I9" s="32"/>
    </row>
    <row r="10" spans="5:9" x14ac:dyDescent="0.25">
      <c r="E10" s="33"/>
    </row>
    <row r="12" spans="5:9" x14ac:dyDescent="0.25">
      <c r="E12" s="33"/>
    </row>
    <row r="17" spans="5:6" x14ac:dyDescent="0.25">
      <c r="F17" s="33"/>
    </row>
    <row r="22" spans="5:6" x14ac:dyDescent="0.25">
      <c r="E22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Detail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JohnG</cp:lastModifiedBy>
  <cp:lastPrinted>2013-09-28T04:14:23Z</cp:lastPrinted>
  <dcterms:created xsi:type="dcterms:W3CDTF">2013-01-23T23:52:36Z</dcterms:created>
  <dcterms:modified xsi:type="dcterms:W3CDTF">2017-10-02T20:41:43Z</dcterms:modified>
</cp:coreProperties>
</file>