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externalReferences>
    <externalReference r:id="rId3"/>
  </externalReferences>
  <definedNames>
    <definedName name="TOTAL_GROUND_TRANSPORTATION">'[1]Page 2_Ground transportation'!$C$10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G8" i="2"/>
  <c r="G21" i="2"/>
  <c r="G10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<sst xmlns="http://schemas.openxmlformats.org/spreadsheetml/2006/main" count="94" uniqueCount="66">
  <si>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</si>
  <si>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</si>
  <si>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</si>
  <si>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</si>
  <si>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</si>
  <si>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</si>
  <si>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</si>
  <si>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</si>
  <si>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</si>
  <si>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</si>
  <si>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</si>
  <si>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</si>
  <si>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</si>
  <si>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</si>
  <si>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</si>
  <si>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</si>
  <si>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</si>
  <si>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</si>
  <si>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</si>
  <si>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</si>
  <si>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</si>
  <si>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</si>
  <si>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</si>
  <si>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</si>
  <si>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</si>
  <si>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</si>
  <si>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</si>
  <si>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</si>
  <si>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</si>
  <si>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</si>
  <si>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</si>
  <si>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</si>
  <si>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</si>
  <si>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</si>
  <si>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</si>
  <si>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</si>
  <si>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</si>
  <si>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</si>
  <si>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</si>
  <si>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</si>
  <si>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</si>
  <si>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</si>
  <si>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</si>
  <si>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</si>
  <si>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</si>
  <si>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</si>
  <si>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</si>
  <si>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</si>
  <si>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</si>
  <si>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</si>
  <si>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</si>
  <si>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AY 2018 - 2019</t>
  </si>
  <si>
    <t>Hotel room, twin-share for a 13-day and 12-night trip</t>
  </si>
  <si>
    <t>Fort Cornwallis, Khoo Kongsi, Cheong Fatt Tze Mansion, Entopia Butterfly Farm, Tropical Spice Garden, Penang Hill</t>
  </si>
  <si>
    <t>Singapore, MRT daily pass, $7.30/person; Singapore Airline airport transfer, $16.54/person; Singapore, Charter tour bus, $107.73/person; Malaysia, Chrter tour bus, $46.92/person</t>
  </si>
  <si>
    <t>Hotel single room per faculty for a 13-day and 12-night trip</t>
  </si>
  <si>
    <t>Health &amp; Travel Insurance</t>
  </si>
  <si>
    <t>$60.00 for trips up to 15 days duration per trip per faculty</t>
  </si>
  <si>
    <t>$50.00 for trips up to 15 days duration per trip per student</t>
  </si>
  <si>
    <t>Number of Faculty: 2</t>
  </si>
  <si>
    <t>Number of Students Participating: 24</t>
  </si>
  <si>
    <t>IRA Proposal Sponsor Name: Dr. Kimmy Kee-Rose  and Dr. HyeSun Lee</t>
  </si>
  <si>
    <t xml:space="preserve">Activity Title: UNIV392 Western and Eastern Perspectives on Education, Social System, and Mental Health </t>
  </si>
  <si>
    <t>Round-trip airfares between LAX and Malaysia (Penang) via Singapore Airline. Stopover in Singapore.</t>
  </si>
  <si>
    <t>*See note</t>
  </si>
  <si>
    <t>NOTE: Discrepancies with budget submitted to CIA are due to the following: 1) students' health and travel insurance has been added into the total fundable student traveling expenses and 2) IRA budget template uses 0.67 to determine 2/3 of student traveling expenses as fundable, whereas CIA uses only 0.666.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</si>
</sst>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color indexed="8"/>
      <name val="Century Gothic"/>
      <family val="2"/>
    </font>
    <font>
      <b/>
      <sz val="9"/>
      <color theme="1"/>
      <name val="Calibri (Body)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3" borderId="1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7" fontId="0" fillId="0" borderId="0" xfId="0" applyNumberFormat="1"/>
    <xf numFmtId="0" fontId="2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0" xfId="0" applyFont="1" applyAlignment="1">
      <alignment wrapText="1"/>
    </xf>
    <xf numFmtId="7" fontId="0" fillId="0" borderId="0" xfId="2" applyNumberFormat="1" applyFont="1" applyFill="1" applyBorder="1"/>
    <xf numFmtId="7" fontId="0" fillId="0" borderId="0" xfId="0" applyNumberFormat="1" applyFill="1" applyBorder="1"/>
    <xf numFmtId="0" fontId="11" fillId="0" borderId="5" xfId="0" applyFont="1" applyBorder="1" applyAlignment="1">
      <alignment wrapText="1"/>
    </xf>
    <xf numFmtId="164" fontId="2" fillId="0" borderId="8" xfId="0" applyNumberFormat="1" applyFont="1" applyBorder="1" applyProtection="1">
      <protection locked="0"/>
    </xf>
    <xf numFmtId="44" fontId="13" fillId="0" borderId="5" xfId="0" applyNumberFormat="1" applyFont="1" applyBorder="1"/>
    <xf numFmtId="0" fontId="14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3">
    <cellStyle name="Currency" xfId="2" builtinId="4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my.kee-rose/Desktop/Univ-392-budget-worksheet_SING-MAL%202018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2_Ground transport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zoomScaleNormal="100" zoomScalePageLayoutView="169" workbookViewId="0">
      <selection activeCell="B51" sqref="B51:H52"/>
    </sheetView>
  </sheetViews>
  <sheetFormatPr defaultColWidth="8.85546875" defaultRowHeight="15"/>
  <cols>
    <col min="1" max="1" width="6" customWidth="1"/>
    <col min="2" max="2" width="5.28515625" customWidth="1"/>
    <col min="3" max="3" width="6" customWidth="1"/>
    <col min="4" max="4" width="19.28515625" customWidth="1"/>
    <col min="5" max="5" width="8.4257812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>
      <c r="B1" s="71" t="s">
        <v>25</v>
      </c>
      <c r="C1" s="71"/>
      <c r="D1" s="71"/>
      <c r="E1" s="71"/>
      <c r="F1" s="18"/>
      <c r="G1" s="20"/>
      <c r="H1" s="36" t="s">
        <v>62</v>
      </c>
    </row>
    <row r="2" spans="2:12" ht="18.75" customHeight="1">
      <c r="B2" s="74" t="s">
        <v>51</v>
      </c>
      <c r="C2" s="74"/>
      <c r="D2" s="74"/>
      <c r="E2" s="18"/>
      <c r="F2" s="34"/>
      <c r="G2" s="20"/>
      <c r="H2" s="35"/>
    </row>
    <row r="3" spans="2:12" ht="16.5" customHeight="1">
      <c r="B3" s="17"/>
      <c r="C3" s="67"/>
      <c r="D3" s="68"/>
      <c r="E3" s="17"/>
      <c r="F3" s="53" t="s">
        <v>61</v>
      </c>
      <c r="G3" s="72"/>
      <c r="H3" s="73"/>
    </row>
    <row r="4" spans="2:12" ht="15" customHeight="1">
      <c r="B4" s="69"/>
      <c r="C4" s="69"/>
      <c r="D4" s="70"/>
      <c r="E4" s="1" t="s">
        <v>1</v>
      </c>
      <c r="F4" s="53" t="s">
        <v>60</v>
      </c>
      <c r="G4" s="72"/>
      <c r="H4" s="73"/>
      <c r="L4" s="16"/>
    </row>
    <row r="5" spans="2:12">
      <c r="E5" s="1" t="s">
        <v>1</v>
      </c>
      <c r="F5" s="53" t="s">
        <v>59</v>
      </c>
      <c r="G5" s="54"/>
      <c r="H5" s="55"/>
    </row>
    <row r="6" spans="2:12">
      <c r="B6" s="2" t="s">
        <v>29</v>
      </c>
      <c r="C6" s="57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27">
      <c r="B7" s="3"/>
      <c r="C7" s="3" t="s">
        <v>1</v>
      </c>
      <c r="D7" s="3" t="s">
        <v>0</v>
      </c>
      <c r="E7" s="21">
        <v>1450</v>
      </c>
      <c r="F7" s="3">
        <v>24</v>
      </c>
      <c r="G7" s="24">
        <f>PRODUCT(F7,E7)</f>
        <v>34800</v>
      </c>
      <c r="H7" s="42" t="s">
        <v>63</v>
      </c>
    </row>
    <row r="8" spans="2:12" ht="15.75">
      <c r="B8" s="3"/>
      <c r="C8" s="3"/>
      <c r="D8" s="3" t="s">
        <v>43</v>
      </c>
      <c r="E8" s="21">
        <v>0</v>
      </c>
      <c r="F8" s="3"/>
      <c r="G8" s="24">
        <f>SUM(E8*F8)</f>
        <v>0</v>
      </c>
      <c r="H8" s="39"/>
    </row>
    <row r="9" spans="2:12" ht="40.5">
      <c r="B9" s="3"/>
      <c r="C9" s="3"/>
      <c r="D9" s="3" t="s">
        <v>6</v>
      </c>
      <c r="E9" s="49">
        <v>178.48</v>
      </c>
      <c r="F9" s="10">
        <v>24</v>
      </c>
      <c r="G9" s="24">
        <f t="shared" ref="G9:G16" si="0">PRODUCT(F9,E9)</f>
        <v>4283.5199999999995</v>
      </c>
      <c r="H9" s="42" t="s">
        <v>54</v>
      </c>
    </row>
    <row r="10" spans="2:12" ht="39" customHeight="1">
      <c r="B10" s="3"/>
      <c r="C10" s="3"/>
      <c r="D10" s="3" t="s">
        <v>44</v>
      </c>
      <c r="E10" s="48">
        <v>0</v>
      </c>
      <c r="F10" s="3"/>
      <c r="G10" s="24">
        <f>PRODUCT(F10,E10)</f>
        <v>0</v>
      </c>
      <c r="H10" s="40"/>
      <c r="I10" s="37"/>
    </row>
    <row r="11" spans="2:12" ht="15.75">
      <c r="B11" s="3"/>
      <c r="C11" s="3"/>
      <c r="D11" s="3" t="s">
        <v>27</v>
      </c>
      <c r="E11" s="21">
        <v>944.02</v>
      </c>
      <c r="F11" s="3">
        <v>24</v>
      </c>
      <c r="G11" s="24">
        <f t="shared" si="0"/>
        <v>22656.48</v>
      </c>
      <c r="H11" s="43" t="s">
        <v>52</v>
      </c>
      <c r="J11" s="45"/>
      <c r="K11" s="41"/>
    </row>
    <row r="12" spans="2:12" ht="15.75">
      <c r="B12" s="3"/>
      <c r="C12" s="3"/>
      <c r="D12" s="3" t="s">
        <v>7</v>
      </c>
      <c r="E12" s="21">
        <v>0</v>
      </c>
      <c r="F12" s="3"/>
      <c r="G12" s="24">
        <f t="shared" si="0"/>
        <v>0</v>
      </c>
      <c r="H12" s="3"/>
      <c r="J12" s="46"/>
      <c r="K12" s="41"/>
    </row>
    <row r="13" spans="2:12" ht="15.75">
      <c r="B13" s="3"/>
      <c r="C13" s="3"/>
      <c r="D13" s="3" t="s">
        <v>8</v>
      </c>
      <c r="E13" s="21">
        <v>0</v>
      </c>
      <c r="F13" s="3"/>
      <c r="G13" s="24">
        <f t="shared" si="0"/>
        <v>0</v>
      </c>
      <c r="H13" s="3"/>
      <c r="J13" s="46"/>
      <c r="K13" s="41"/>
    </row>
    <row r="14" spans="2:12" ht="15.75">
      <c r="B14" s="3"/>
      <c r="C14" s="3" t="s">
        <v>1</v>
      </c>
      <c r="D14" s="3" t="s">
        <v>28</v>
      </c>
      <c r="E14" s="21">
        <v>0</v>
      </c>
      <c r="F14" s="3"/>
      <c r="G14" s="24">
        <f t="shared" si="0"/>
        <v>0</v>
      </c>
      <c r="H14" s="39"/>
      <c r="J14" s="46"/>
      <c r="K14" s="41"/>
    </row>
    <row r="15" spans="2:12" ht="27">
      <c r="B15" s="3"/>
      <c r="C15" s="3" t="s">
        <v>1</v>
      </c>
      <c r="D15" s="3" t="s">
        <v>9</v>
      </c>
      <c r="E15" s="21">
        <v>36.47</v>
      </c>
      <c r="F15" s="3">
        <v>24</v>
      </c>
      <c r="G15" s="24">
        <f t="shared" si="0"/>
        <v>875.28</v>
      </c>
      <c r="H15" s="47" t="s">
        <v>53</v>
      </c>
      <c r="K15" s="41"/>
    </row>
    <row r="16" spans="2:12" ht="15.75">
      <c r="B16" s="4"/>
      <c r="C16" s="4"/>
      <c r="D16" s="3" t="s">
        <v>11</v>
      </c>
      <c r="E16" s="22">
        <v>0</v>
      </c>
      <c r="F16" s="5"/>
      <c r="G16" s="23">
        <f t="shared" si="0"/>
        <v>0</v>
      </c>
      <c r="H16" s="5"/>
      <c r="K16" s="41"/>
    </row>
    <row r="17" spans="2:8" ht="15.75">
      <c r="B17" s="4"/>
      <c r="C17" s="4" t="s">
        <v>12</v>
      </c>
      <c r="D17" s="30"/>
      <c r="E17" s="22"/>
      <c r="F17" s="5"/>
      <c r="G17" s="24"/>
      <c r="H17" s="13"/>
    </row>
    <row r="18" spans="2:8" ht="15.75">
      <c r="B18" s="4"/>
      <c r="C18" s="6"/>
      <c r="D18" s="11" t="s">
        <v>19</v>
      </c>
      <c r="E18" s="23">
        <f>SUM(E7:E17)</f>
        <v>2608.9699999999998</v>
      </c>
      <c r="F18" s="5">
        <v>24</v>
      </c>
      <c r="G18" s="23">
        <f>SUM(G7:G17)</f>
        <v>62615.28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/>
    </row>
    <row r="20" spans="2:8" ht="27">
      <c r="B20" s="3"/>
      <c r="C20" s="3"/>
      <c r="D20" s="3" t="s">
        <v>0</v>
      </c>
      <c r="E20" s="21">
        <v>1450</v>
      </c>
      <c r="F20" s="3">
        <v>2</v>
      </c>
      <c r="G20" s="24">
        <f>PRODUCT(E20,F20)</f>
        <v>2900</v>
      </c>
      <c r="H20" s="42" t="s">
        <v>63</v>
      </c>
    </row>
    <row r="21" spans="2:8" ht="15.75">
      <c r="B21" s="3"/>
      <c r="C21" s="3"/>
      <c r="D21" s="3" t="s">
        <v>43</v>
      </c>
      <c r="E21" s="21"/>
      <c r="F21" s="3"/>
      <c r="G21" s="24">
        <f>SUM(E21*F21)</f>
        <v>0</v>
      </c>
      <c r="H21" s="39"/>
    </row>
    <row r="22" spans="2:8" ht="40.5">
      <c r="B22" s="3"/>
      <c r="C22" s="3"/>
      <c r="D22" s="3" t="s">
        <v>6</v>
      </c>
      <c r="E22" s="21">
        <v>178.48</v>
      </c>
      <c r="F22" s="3">
        <v>2</v>
      </c>
      <c r="G22" s="24">
        <f t="shared" ref="G22:G28" si="1">PRODUCT(F22,E22)</f>
        <v>356.96</v>
      </c>
      <c r="H22" s="42" t="s">
        <v>54</v>
      </c>
    </row>
    <row r="23" spans="2:8" ht="15.75">
      <c r="B23" s="3"/>
      <c r="C23" s="3"/>
      <c r="D23" s="3" t="s">
        <v>27</v>
      </c>
      <c r="E23" s="21">
        <v>1749.57</v>
      </c>
      <c r="F23" s="3">
        <v>2</v>
      </c>
      <c r="G23" s="24">
        <f t="shared" si="1"/>
        <v>3499.14</v>
      </c>
      <c r="H23" s="3" t="s">
        <v>55</v>
      </c>
    </row>
    <row r="24" spans="2:8" ht="15.75">
      <c r="B24" s="3"/>
      <c r="C24" s="3"/>
      <c r="D24" s="3" t="s">
        <v>7</v>
      </c>
      <c r="E24" s="21">
        <v>0</v>
      </c>
      <c r="F24" s="3"/>
      <c r="G24" s="24">
        <f t="shared" si="1"/>
        <v>0</v>
      </c>
      <c r="H24" s="3"/>
    </row>
    <row r="25" spans="2:8" ht="15.75">
      <c r="B25" s="3"/>
      <c r="C25" s="3"/>
      <c r="D25" s="3" t="s">
        <v>8</v>
      </c>
      <c r="E25" s="21">
        <v>0</v>
      </c>
      <c r="F25" s="3"/>
      <c r="G25" s="24">
        <f t="shared" si="1"/>
        <v>0</v>
      </c>
      <c r="H25" s="3"/>
    </row>
    <row r="26" spans="2:8" ht="15.75">
      <c r="B26" s="3"/>
      <c r="C26" s="3"/>
      <c r="D26" s="3" t="s">
        <v>28</v>
      </c>
      <c r="E26" s="21">
        <v>0</v>
      </c>
      <c r="F26" s="3"/>
      <c r="G26" s="24">
        <f t="shared" si="1"/>
        <v>0</v>
      </c>
      <c r="H26" s="3"/>
    </row>
    <row r="27" spans="2:8" ht="27">
      <c r="B27" s="3"/>
      <c r="C27" s="3"/>
      <c r="D27" s="3" t="s">
        <v>9</v>
      </c>
      <c r="E27" s="21">
        <v>36.47</v>
      </c>
      <c r="F27" s="3">
        <v>2</v>
      </c>
      <c r="G27" s="24">
        <f t="shared" si="1"/>
        <v>72.94</v>
      </c>
      <c r="H27" s="44" t="s">
        <v>53</v>
      </c>
    </row>
    <row r="28" spans="2:8" ht="15.75">
      <c r="B28" s="3"/>
      <c r="C28" s="3" t="s">
        <v>12</v>
      </c>
      <c r="D28" s="3" t="s">
        <v>56</v>
      </c>
      <c r="E28" s="21">
        <v>60</v>
      </c>
      <c r="F28" s="3">
        <v>2</v>
      </c>
      <c r="G28" s="24">
        <f t="shared" si="1"/>
        <v>120</v>
      </c>
      <c r="H28" s="3" t="s">
        <v>57</v>
      </c>
    </row>
    <row r="29" spans="2:8" ht="15.75">
      <c r="B29" s="3"/>
      <c r="C29" s="3"/>
      <c r="D29" s="1" t="s">
        <v>20</v>
      </c>
      <c r="E29" s="24">
        <f>SUM(E20:E28)</f>
        <v>3474.52</v>
      </c>
      <c r="F29" s="19"/>
      <c r="G29" s="24">
        <f>SUM(G20:G28)</f>
        <v>6949.04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>
      <c r="B31" s="3"/>
      <c r="C31" s="3"/>
      <c r="D31" s="3" t="s">
        <v>15</v>
      </c>
      <c r="E31" s="25">
        <v>0</v>
      </c>
      <c r="F31" s="3"/>
      <c r="G31" s="24">
        <f>PRODUCT(E31,F31)</f>
        <v>0</v>
      </c>
      <c r="H31" s="3"/>
    </row>
    <row r="32" spans="2:8" ht="27.75" customHeight="1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/>
    </row>
    <row r="33" spans="2:8" ht="15.75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>
      <c r="B36" s="3"/>
      <c r="C36" s="3"/>
      <c r="D36" s="3" t="s">
        <v>18</v>
      </c>
      <c r="E36" s="25">
        <v>50</v>
      </c>
      <c r="F36" s="3">
        <v>24</v>
      </c>
      <c r="G36" s="24">
        <f t="shared" ref="G36:G40" si="3">PRODUCT(F36,E36)</f>
        <v>1200</v>
      </c>
      <c r="H36" s="3" t="s">
        <v>58</v>
      </c>
    </row>
    <row r="37" spans="2:8" ht="15.75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>
      <c r="B41" s="3"/>
      <c r="C41" s="3"/>
      <c r="D41" s="1" t="s">
        <v>22</v>
      </c>
      <c r="E41" s="24">
        <f>SUM(E36:E40)</f>
        <v>50</v>
      </c>
      <c r="F41" s="19"/>
      <c r="G41" s="24">
        <f>SUM(G36:G40)</f>
        <v>1200</v>
      </c>
      <c r="H41" s="3"/>
    </row>
    <row r="42" spans="2:8">
      <c r="B42" s="57" t="s">
        <v>37</v>
      </c>
      <c r="C42" s="54"/>
      <c r="D42" s="54"/>
      <c r="E42" s="54"/>
      <c r="F42" s="54"/>
      <c r="G42" s="54"/>
      <c r="H42" s="55"/>
    </row>
    <row r="43" spans="2:8" ht="15.75">
      <c r="B43" s="33" t="s">
        <v>38</v>
      </c>
      <c r="C43" s="61" t="s">
        <v>42</v>
      </c>
      <c r="D43" s="54"/>
      <c r="E43" s="54"/>
      <c r="F43" s="55"/>
      <c r="G43" s="26">
        <f>G18</f>
        <v>62615.28</v>
      </c>
      <c r="H43" s="9" t="s">
        <v>64</v>
      </c>
    </row>
    <row r="44" spans="2:8" ht="15.75">
      <c r="B44" s="38" t="s">
        <v>39</v>
      </c>
      <c r="C44" s="61" t="s">
        <v>45</v>
      </c>
      <c r="D44" s="63"/>
      <c r="E44" s="63"/>
      <c r="F44" s="64"/>
      <c r="G44" s="28">
        <f>PRODUCT(G43,0.67)</f>
        <v>41952.2376</v>
      </c>
      <c r="H44" s="15"/>
    </row>
    <row r="45" spans="2:8" ht="15.75">
      <c r="B45" s="33" t="s">
        <v>40</v>
      </c>
      <c r="C45" s="61" t="s">
        <v>33</v>
      </c>
      <c r="D45" s="54"/>
      <c r="E45" s="54"/>
      <c r="F45" s="55"/>
      <c r="G45" s="26">
        <f>G29</f>
        <v>6949.04</v>
      </c>
      <c r="H45" s="9" t="s">
        <v>34</v>
      </c>
    </row>
    <row r="46" spans="2:8" ht="15.75">
      <c r="B46" s="33" t="s">
        <v>41</v>
      </c>
      <c r="C46" s="61" t="s">
        <v>35</v>
      </c>
      <c r="D46" s="54"/>
      <c r="E46" s="54"/>
      <c r="F46" s="55"/>
      <c r="G46" s="26">
        <f>G34</f>
        <v>0</v>
      </c>
      <c r="H46" s="9" t="s">
        <v>36</v>
      </c>
    </row>
    <row r="47" spans="2:8" ht="15.75">
      <c r="B47" s="32"/>
      <c r="C47" s="58" t="s">
        <v>47</v>
      </c>
      <c r="D47" s="59"/>
      <c r="E47" s="59"/>
      <c r="F47" s="60"/>
      <c r="G47" s="27">
        <f>SUM(G43,G45,G46)</f>
        <v>69564.319999999992</v>
      </c>
      <c r="H47" s="12"/>
    </row>
    <row r="48" spans="2:8">
      <c r="B48" s="13"/>
      <c r="C48" s="56" t="s">
        <v>46</v>
      </c>
      <c r="D48" s="56"/>
      <c r="E48" s="56"/>
      <c r="F48" s="56"/>
      <c r="G48" s="29">
        <f>SUM(G44,G45,G46)</f>
        <v>48901.277600000001</v>
      </c>
      <c r="H48" s="14"/>
    </row>
    <row r="49" spans="2:8" ht="15.75">
      <c r="B49" s="8"/>
      <c r="C49" s="61" t="s">
        <v>48</v>
      </c>
      <c r="D49" s="54"/>
      <c r="E49" s="54"/>
      <c r="F49" s="55"/>
      <c r="G49" s="26">
        <f>PRODUCT(G43,0.33)</f>
        <v>20663.042400000002</v>
      </c>
      <c r="H49" s="15"/>
    </row>
    <row r="50" spans="2:8" ht="15.75">
      <c r="B50" s="31"/>
      <c r="C50" s="61" t="s">
        <v>49</v>
      </c>
      <c r="D50" s="65"/>
      <c r="E50" s="65"/>
      <c r="F50" s="66"/>
      <c r="G50" s="26"/>
      <c r="H50" s="15"/>
    </row>
    <row r="51" spans="2:8">
      <c r="B51" s="50" t="s">
        <v>65</v>
      </c>
      <c r="C51" s="51"/>
      <c r="D51" s="51"/>
      <c r="E51" s="51"/>
      <c r="F51" s="51"/>
      <c r="G51" s="51"/>
      <c r="H51" s="51"/>
    </row>
    <row r="52" spans="2:8" ht="24.75" customHeight="1">
      <c r="B52" s="52"/>
      <c r="C52" s="52"/>
      <c r="D52" s="52"/>
      <c r="E52" s="52"/>
      <c r="F52" s="52"/>
      <c r="G52" s="52"/>
      <c r="H52" s="52"/>
    </row>
  </sheetData>
  <mergeCells count="18">
    <mergeCell ref="C3:D3"/>
    <mergeCell ref="B4:D4"/>
    <mergeCell ref="B1:E1"/>
    <mergeCell ref="F3:H3"/>
    <mergeCell ref="F4:H4"/>
    <mergeCell ref="B2:D2"/>
    <mergeCell ref="B51:H52"/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2018-10-11T22:44:03Z</cp:lastPrinted>
  <dcterms:created xsi:type="dcterms:W3CDTF">2013-01-23T23:52:36Z</dcterms:created>
  <dcterms:modified xsi:type="dcterms:W3CDTF">2018-10-11T22:44:11Z</dcterms:modified>
</cp:coreProperties>
</file>