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6" i="2"/>
  <c r="G14" i="2"/>
  <c r="G13" i="2"/>
  <c r="G12" i="2"/>
  <c r="G11" i="2"/>
  <c r="G10" i="2"/>
  <c r="G9" i="2"/>
  <c r="G8" i="2"/>
  <c r="G7" i="2"/>
  <c r="G21" i="2"/>
  <c r="G17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<sst xmlns="http://schemas.openxmlformats.org/spreadsheetml/2006/main" count="93" uniqueCount="65">
  <si>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</si>
  <si>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</si>
  <si>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</si>
  <si>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</si>
  <si>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</si>
  <si>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</si>
  <si>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</si>
  <si>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</si>
  <si>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</si>
  <si>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</si>
  <si>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</si>
  <si>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</si>
  <si>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</si>
  <si>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</si>
  <si>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</si>
  <si>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</si>
  <si>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</si>
  <si>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</si>
  <si>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</si>
  <si>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</si>
  <si>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</si>
  <si>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</si>
  <si>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</si>
  <si>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</si>
  <si>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</si>
  <si>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</si>
  <si>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</si>
  <si>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</si>
  <si>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</si>
  <si>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</si>
  <si>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</si>
  <si>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</si>
  <si>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</si>
  <si>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</si>
  <si>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</si>
  <si>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</si>
  <si>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</si>
  <si>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</si>
  <si>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</si>
  <si>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</si>
  <si>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</si>
  <si>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</si>
  <si>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</si>
  <si>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</si>
  <si>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</si>
  <si>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</si>
  <si>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</si>
  <si>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</si>
  <si>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</si>
  <si>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</si>
  <si>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</si>
  <si>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</si>
  <si>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t-shirts</t>
  </si>
  <si>
    <t>bundled with student cost</t>
  </si>
  <si>
    <t>AY 2018-2019</t>
  </si>
  <si>
    <t>Activity Title:  American History Our History:  The Triumphs, Struggles, and Continued Social Movement of African Americans in the United States</t>
  </si>
  <si>
    <t>IRA Proposal Sponsor Name: LaSonya Davis</t>
  </si>
  <si>
    <t>Number of Students Participating: 30</t>
  </si>
  <si>
    <t>Number of Faculty: 3</t>
  </si>
  <si>
    <t>LAX r/t</t>
  </si>
  <si>
    <t>2 students per room x 5 days @$220 night</t>
  </si>
  <si>
    <t>Ford Theater tour; D.C. Night tour; Misc museum group deposits (1-5 dollars)</t>
  </si>
  <si>
    <t xml:space="preserve">Washington D.C. Metro Passes </t>
  </si>
  <si>
    <t xml:space="preserve">30 tudent </t>
  </si>
  <si>
    <t>1 room 3 people x 5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</si>
</sst>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zoomScaleNormal="100" zoomScalePageLayoutView="184" workbookViewId="0">
      <selection activeCell="H17" sqref="H17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6" t="s">
        <v>25</v>
      </c>
      <c r="C1" s="46"/>
      <c r="D1" s="46"/>
      <c r="E1" s="46"/>
      <c r="F1" s="18"/>
      <c r="G1" s="20"/>
      <c r="H1" s="41" t="s">
        <v>55</v>
      </c>
    </row>
    <row r="2" spans="2:12" ht="18.75" customHeight="1" x14ac:dyDescent="0.25">
      <c r="B2" s="50" t="s">
        <v>54</v>
      </c>
      <c r="C2" s="50"/>
      <c r="D2" s="50"/>
      <c r="E2" s="18"/>
      <c r="F2" s="34"/>
      <c r="G2" s="20"/>
      <c r="H2" s="35"/>
    </row>
    <row r="3" spans="2:12" ht="16.5" customHeight="1" x14ac:dyDescent="0.25">
      <c r="B3" s="17"/>
      <c r="C3" s="42"/>
      <c r="D3" s="43"/>
      <c r="E3" s="17"/>
      <c r="F3" s="47" t="s">
        <v>56</v>
      </c>
      <c r="G3" s="48"/>
      <c r="H3" s="49"/>
    </row>
    <row r="4" spans="2:12" ht="15" customHeight="1" x14ac:dyDescent="0.25">
      <c r="B4" s="44"/>
      <c r="C4" s="44"/>
      <c r="D4" s="45"/>
      <c r="E4" s="1" t="s">
        <v>1</v>
      </c>
      <c r="F4" s="47" t="s">
        <v>57</v>
      </c>
      <c r="G4" s="48"/>
      <c r="H4" s="49"/>
      <c r="L4" s="16"/>
    </row>
    <row r="5" spans="2:12" x14ac:dyDescent="0.25">
      <c r="E5" s="1" t="s">
        <v>1</v>
      </c>
      <c r="F5" s="47" t="s">
        <v>58</v>
      </c>
      <c r="G5" s="52"/>
      <c r="H5" s="53"/>
    </row>
    <row r="6" spans="2:12" x14ac:dyDescent="0.25">
      <c r="B6" s="2" t="s">
        <v>29</v>
      </c>
      <c r="C6" s="59" t="s">
        <v>26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750</v>
      </c>
      <c r="F7" s="3">
        <v>30</v>
      </c>
      <c r="G7" s="24">
        <f>PRODUCT(F7,E7)</f>
        <v>22500</v>
      </c>
      <c r="H7" s="3" t="s">
        <v>63</v>
      </c>
    </row>
    <row r="8" spans="2:12" ht="15.75" x14ac:dyDescent="0.3">
      <c r="B8" s="3"/>
      <c r="C8" s="3"/>
      <c r="D8" s="3" t="s">
        <v>43</v>
      </c>
      <c r="E8" s="21">
        <v>10</v>
      </c>
      <c r="F8" s="3">
        <v>30</v>
      </c>
      <c r="G8" s="24">
        <f>SUM(E8*F8)</f>
        <v>300</v>
      </c>
      <c r="H8" s="38" t="s">
        <v>50</v>
      </c>
    </row>
    <row r="9" spans="2:12" ht="15.75" x14ac:dyDescent="0.3">
      <c r="B9" s="3"/>
      <c r="C9" s="3"/>
      <c r="D9" s="3" t="s">
        <v>6</v>
      </c>
      <c r="E9" s="21">
        <v>50</v>
      </c>
      <c r="F9" s="3">
        <v>30</v>
      </c>
      <c r="G9" s="24">
        <f t="shared" ref="G9:G16" si="0">PRODUCT(F9,E9)</f>
        <v>1500</v>
      </c>
      <c r="H9" s="3" t="s">
        <v>59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39" t="s">
        <v>51</v>
      </c>
      <c r="I10" s="36"/>
    </row>
    <row r="11" spans="2:12" ht="15.75" x14ac:dyDescent="0.3">
      <c r="B11" s="3"/>
      <c r="C11" s="3"/>
      <c r="D11" s="3" t="s">
        <v>27</v>
      </c>
      <c r="E11" s="21">
        <v>550</v>
      </c>
      <c r="F11" s="3">
        <v>30</v>
      </c>
      <c r="G11" s="24">
        <f t="shared" si="0"/>
        <v>16500</v>
      </c>
      <c r="H11" s="3" t="s">
        <v>60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52</v>
      </c>
      <c r="E13" s="21">
        <v>10</v>
      </c>
      <c r="F13" s="3">
        <v>30</v>
      </c>
      <c r="G13" s="24">
        <f t="shared" si="0"/>
        <v>300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8"/>
    </row>
    <row r="15" spans="2:12" ht="15.75" x14ac:dyDescent="0.3">
      <c r="B15" s="3"/>
      <c r="C15" s="3" t="s">
        <v>1</v>
      </c>
      <c r="D15" s="3" t="s">
        <v>8</v>
      </c>
      <c r="E15" s="21">
        <v>55</v>
      </c>
      <c r="F15" s="3">
        <v>30</v>
      </c>
      <c r="G15" s="24">
        <f t="shared" ref="G15" si="1">PRODUCT(F15,E15)</f>
        <v>1650</v>
      </c>
      <c r="H15" s="3" t="s">
        <v>61</v>
      </c>
    </row>
    <row r="16" spans="2:12" ht="15.75" x14ac:dyDescent="0.3">
      <c r="B16" s="4"/>
      <c r="C16" s="4"/>
      <c r="D16" s="3" t="s">
        <v>11</v>
      </c>
      <c r="E16" s="22">
        <v>40</v>
      </c>
      <c r="F16" s="5">
        <v>30</v>
      </c>
      <c r="G16" s="23">
        <f t="shared" si="0"/>
        <v>1200</v>
      </c>
      <c r="H16" s="5" t="s">
        <v>62</v>
      </c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ref="G17" si="2">PRODUCT(F17,E17)</f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1465</v>
      </c>
      <c r="F18" s="5"/>
      <c r="G18" s="23">
        <f>SUM(G7:G17)</f>
        <v>43950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750</v>
      </c>
      <c r="F20" s="3">
        <v>3</v>
      </c>
      <c r="G20" s="24">
        <f>PRODUCT(E20,F20)</f>
        <v>2250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>
        <v>3</v>
      </c>
      <c r="G21" s="24">
        <f>SUM(E21*F21)</f>
        <v>30</v>
      </c>
      <c r="H21" s="38" t="s">
        <v>50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3">PRODUCT(F22,E22)</f>
        <v>0</v>
      </c>
      <c r="H22" s="3" t="s">
        <v>53</v>
      </c>
    </row>
    <row r="23" spans="2:8" ht="15.75" x14ac:dyDescent="0.3">
      <c r="B23" s="3"/>
      <c r="C23" s="3"/>
      <c r="D23" s="3" t="s">
        <v>27</v>
      </c>
      <c r="E23" s="21">
        <v>370</v>
      </c>
      <c r="F23" s="3">
        <v>3</v>
      </c>
      <c r="G23" s="24">
        <f t="shared" si="3"/>
        <v>1110</v>
      </c>
      <c r="H23" s="3" t="s">
        <v>64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3"/>
        <v>0</v>
      </c>
      <c r="H24" s="3"/>
    </row>
    <row r="25" spans="2:8" ht="15.75" x14ac:dyDescent="0.3">
      <c r="B25" s="3"/>
      <c r="C25" s="3"/>
      <c r="D25" s="3" t="s">
        <v>8</v>
      </c>
      <c r="E25" s="21">
        <v>55</v>
      </c>
      <c r="F25" s="3">
        <v>3</v>
      </c>
      <c r="G25" s="24">
        <f t="shared" si="3"/>
        <v>165</v>
      </c>
      <c r="H25" s="3" t="s">
        <v>61</v>
      </c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3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3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3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1185</v>
      </c>
      <c r="F29" s="19"/>
      <c r="G29" s="24">
        <f>SUM(G20:G28)</f>
        <v>3555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4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4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5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5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5"/>
        <v>0</v>
      </c>
      <c r="H38" s="3"/>
    </row>
    <row r="39" spans="2:8" ht="15.75" x14ac:dyDescent="0.3">
      <c r="B39" s="3"/>
      <c r="C39" s="3"/>
      <c r="D39" s="3" t="s">
        <v>24</v>
      </c>
      <c r="E39" s="21">
        <v>240</v>
      </c>
      <c r="F39" s="3">
        <v>30</v>
      </c>
      <c r="G39" s="24">
        <f t="shared" si="5"/>
        <v>7200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5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240</v>
      </c>
      <c r="F41" s="19"/>
      <c r="G41" s="24">
        <f>SUM(G36:G40)</f>
        <v>7200</v>
      </c>
      <c r="H41" s="3"/>
    </row>
    <row r="42" spans="2:8" x14ac:dyDescent="0.25">
      <c r="B42" s="59" t="s">
        <v>37</v>
      </c>
      <c r="C42" s="52"/>
      <c r="D42" s="52"/>
      <c r="E42" s="52"/>
      <c r="F42" s="52"/>
      <c r="G42" s="52"/>
      <c r="H42" s="53"/>
    </row>
    <row r="43" spans="2:8" ht="15.75" x14ac:dyDescent="0.3">
      <c r="B43" s="33" t="s">
        <v>38</v>
      </c>
      <c r="C43" s="51" t="s">
        <v>42</v>
      </c>
      <c r="D43" s="52"/>
      <c r="E43" s="52"/>
      <c r="F43" s="53"/>
      <c r="G43" s="26">
        <f>G18</f>
        <v>43950</v>
      </c>
      <c r="H43" s="9"/>
    </row>
    <row r="44" spans="2:8" ht="15.75" x14ac:dyDescent="0.3">
      <c r="B44" s="37" t="s">
        <v>39</v>
      </c>
      <c r="C44" s="51" t="s">
        <v>45</v>
      </c>
      <c r="D44" s="54"/>
      <c r="E44" s="54"/>
      <c r="F44" s="55"/>
      <c r="G44" s="28">
        <f>PRODUCT(G43,0.67)</f>
        <v>29446.5</v>
      </c>
      <c r="H44" s="15"/>
    </row>
    <row r="45" spans="2:8" ht="15.75" x14ac:dyDescent="0.3">
      <c r="B45" s="33" t="s">
        <v>40</v>
      </c>
      <c r="C45" s="51" t="s">
        <v>33</v>
      </c>
      <c r="D45" s="52"/>
      <c r="E45" s="52"/>
      <c r="F45" s="53"/>
      <c r="G45" s="26">
        <f>G29</f>
        <v>3555</v>
      </c>
      <c r="H45" s="9" t="s">
        <v>34</v>
      </c>
    </row>
    <row r="46" spans="2:8" ht="15.75" x14ac:dyDescent="0.3">
      <c r="B46" s="33" t="s">
        <v>41</v>
      </c>
      <c r="C46" s="51" t="s">
        <v>35</v>
      </c>
      <c r="D46" s="52"/>
      <c r="E46" s="52"/>
      <c r="F46" s="53"/>
      <c r="G46" s="26">
        <f>G34</f>
        <v>0</v>
      </c>
      <c r="H46" s="9" t="s">
        <v>36</v>
      </c>
    </row>
    <row r="47" spans="2:8" ht="15.75" x14ac:dyDescent="0.3">
      <c r="B47" s="32"/>
      <c r="C47" s="60" t="s">
        <v>47</v>
      </c>
      <c r="D47" s="61"/>
      <c r="E47" s="61"/>
      <c r="F47" s="62"/>
      <c r="G47" s="27">
        <f>SUM(G43,G45,G46)</f>
        <v>47505</v>
      </c>
      <c r="H47" s="12"/>
    </row>
    <row r="48" spans="2:8" x14ac:dyDescent="0.25">
      <c r="B48" s="13"/>
      <c r="C48" s="58" t="s">
        <v>46</v>
      </c>
      <c r="D48" s="58"/>
      <c r="E48" s="58"/>
      <c r="F48" s="58"/>
      <c r="G48" s="29">
        <f>SUM(G44,G45,G46)</f>
        <v>33001.5</v>
      </c>
      <c r="H48" s="14"/>
    </row>
    <row r="49" spans="2:8" ht="15.75" x14ac:dyDescent="0.3">
      <c r="B49" s="8"/>
      <c r="C49" s="51" t="s">
        <v>48</v>
      </c>
      <c r="D49" s="52"/>
      <c r="E49" s="52"/>
      <c r="F49" s="53"/>
      <c r="G49" s="26">
        <f>PRODUCT(G43,0.33)</f>
        <v>14503.5</v>
      </c>
      <c r="H49" s="15"/>
    </row>
    <row r="50" spans="2:8" ht="15.75" x14ac:dyDescent="0.3">
      <c r="B50" s="31"/>
      <c r="C50" s="51" t="s">
        <v>49</v>
      </c>
      <c r="D50" s="56"/>
      <c r="E50" s="56"/>
      <c r="F50" s="57"/>
      <c r="G50" s="26"/>
      <c r="H50" s="15"/>
    </row>
    <row r="52" spans="2:8" x14ac:dyDescent="0.25">
      <c r="H52" s="40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2018-10-11T22:48:23Z</cp:lastPrinted>
  <dcterms:created xsi:type="dcterms:W3CDTF">2013-01-23T23:52:36Z</dcterms:created>
  <dcterms:modified xsi:type="dcterms:W3CDTF">2018-10-11T22:48:33Z</dcterms:modified>
</cp:coreProperties>
</file>