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79021"/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2" i="2"/>
  <c r="G16" i="2"/>
  <c r="G15" i="2"/>
  <c r="G13" i="2"/>
  <c r="G12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<sst xmlns="http://schemas.openxmlformats.org/spreadsheetml/2006/main" count="91" uniqueCount="63">
  <si>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</si>
  <si>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</si>
  <si>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</si>
  <si>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</si>
  <si>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</si>
  <si>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</si>
  <si>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</si>
  <si>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</si>
  <si>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</si>
  <si>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</si>
  <si>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</si>
  <si>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</si>
  <si>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</si>
  <si>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</si>
  <si>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</si>
  <si>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</si>
  <si>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</si>
  <si>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</si>
  <si>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</si>
  <si>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</si>
  <si>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</si>
  <si>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</si>
  <si>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</si>
  <si>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</si>
  <si>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</si>
  <si>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</si>
  <si>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</si>
  <si>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</si>
  <si>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</si>
  <si>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</si>
  <si>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Number of Faculty:</t>
  </si>
  <si>
    <t>Number of Students Participating: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</si>
  <si>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</si>
  <si>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</si>
  <si>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</si>
  <si>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</si>
  <si>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</si>
  <si>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</si>
  <si>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</si>
  <si>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</si>
  <si>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</si>
  <si>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</si>
  <si>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</si>
  <si>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</si>
  <si>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</si>
  <si>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</si>
  <si>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</si>
  <si>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</si>
  <si>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</si>
  <si>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</si>
  <si>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</si>
  <si>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</si>
  <si>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</si>
  <si>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IRA Proposal Sponsor Name: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</si>
  <si>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</si>
  <si>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</si>
  <si>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</si>
  <si>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</si>
  <si>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</si>
  <si>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</si>
  <si>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 xml:space="preserve">16  people in  4 rooms at Atrium hotel which has shuttle service to UC Irvine estimated at $230 inlcuding tax for 3 nights </t>
  </si>
  <si>
    <t>2 faculty in 1 room at 230 per night</t>
  </si>
  <si>
    <t>Total quot from roadrunner for 18 people is $972 each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</si>
</sst>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sz val="8"/>
      <color theme="1"/>
      <name val="Century Gothic"/>
      <family val="1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H38" sqref="H38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6" t="s">
        <v>25</v>
      </c>
      <c r="C1" s="46"/>
      <c r="D1" s="46"/>
      <c r="E1" s="46"/>
      <c r="F1" s="18"/>
      <c r="G1" s="20"/>
      <c r="H1" s="36" t="s">
        <v>26</v>
      </c>
    </row>
    <row r="2" spans="2:12" ht="18.75" customHeight="1" x14ac:dyDescent="0.25">
      <c r="B2" s="50" t="s">
        <v>58</v>
      </c>
      <c r="C2" s="50"/>
      <c r="D2" s="50"/>
      <c r="E2" s="18"/>
      <c r="F2" s="34"/>
      <c r="G2" s="20"/>
      <c r="H2" s="35"/>
    </row>
    <row r="3" spans="2:12" ht="16.5" customHeight="1" x14ac:dyDescent="0.25">
      <c r="B3" s="17"/>
      <c r="C3" s="42"/>
      <c r="D3" s="43"/>
      <c r="E3" s="17"/>
      <c r="F3" s="47" t="s">
        <v>53</v>
      </c>
      <c r="G3" s="48"/>
      <c r="H3" s="49"/>
    </row>
    <row r="4" spans="2:12" ht="15" customHeight="1" x14ac:dyDescent="0.25">
      <c r="B4" s="44"/>
      <c r="C4" s="44"/>
      <c r="D4" s="45"/>
      <c r="E4" s="1" t="s">
        <v>1</v>
      </c>
      <c r="F4" s="47" t="s">
        <v>31</v>
      </c>
      <c r="G4" s="48"/>
      <c r="H4" s="49"/>
      <c r="L4" s="16"/>
    </row>
    <row r="5" spans="2:12" x14ac:dyDescent="0.25">
      <c r="E5" s="1" t="s">
        <v>1</v>
      </c>
      <c r="F5" s="47" t="s">
        <v>30</v>
      </c>
      <c r="G5" s="52"/>
      <c r="H5" s="53"/>
    </row>
    <row r="6" spans="2:12" x14ac:dyDescent="0.25">
      <c r="B6" s="2" t="s">
        <v>32</v>
      </c>
      <c r="C6" s="59" t="s">
        <v>27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46</v>
      </c>
      <c r="E8" s="21">
        <v>10</v>
      </c>
      <c r="F8" s="3"/>
      <c r="G8" s="24">
        <f>SUM(E8*F8)</f>
        <v>0</v>
      </c>
      <c r="H8" s="39" t="s">
        <v>55</v>
      </c>
    </row>
    <row r="9" spans="2:12" ht="15.75" x14ac:dyDescent="0.3">
      <c r="B9" s="3"/>
      <c r="C9" s="3"/>
      <c r="D9" s="3" t="s">
        <v>6</v>
      </c>
      <c r="E9" s="21"/>
      <c r="F9" s="3"/>
      <c r="G9" s="24">
        <v>2000</v>
      </c>
      <c r="H9" s="3" t="s">
        <v>62</v>
      </c>
    </row>
    <row r="10" spans="2:12" ht="39" customHeight="1" x14ac:dyDescent="0.3">
      <c r="B10" s="3"/>
      <c r="C10" s="3"/>
      <c r="D10" s="3" t="s">
        <v>47</v>
      </c>
      <c r="E10" s="21"/>
      <c r="F10" s="3"/>
      <c r="G10" s="24">
        <f>PRODUCT(F10,E10)</f>
        <v>0</v>
      </c>
      <c r="H10" s="40" t="s">
        <v>57</v>
      </c>
      <c r="I10" s="37"/>
    </row>
    <row r="11" spans="2:12" ht="27" x14ac:dyDescent="0.3">
      <c r="B11" s="3"/>
      <c r="C11" s="3"/>
      <c r="D11" s="3" t="s">
        <v>28</v>
      </c>
      <c r="E11" s="21"/>
      <c r="F11" s="3"/>
      <c r="G11" s="24">
        <v>2760</v>
      </c>
      <c r="H11" s="41" t="s">
        <v>60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ref="G12:G17" si="0">PRODUCT(F12,E12)</f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/>
      <c r="F14" s="3"/>
      <c r="G14" s="24">
        <f t="shared" si="0"/>
        <v>0</v>
      </c>
      <c r="H14" s="39" t="s">
        <v>59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4760</v>
      </c>
      <c r="H18" s="5"/>
    </row>
    <row r="19" spans="2:8" x14ac:dyDescent="0.25">
      <c r="B19" s="2" t="s">
        <v>33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46</v>
      </c>
      <c r="E21" s="21">
        <v>10</v>
      </c>
      <c r="F21" s="3"/>
      <c r="G21" s="24">
        <f>SUM(E21*F21)</f>
        <v>0</v>
      </c>
      <c r="H21" s="39" t="s">
        <v>55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28</v>
      </c>
      <c r="E23" s="21"/>
      <c r="F23" s="3"/>
      <c r="G23" s="24">
        <v>690</v>
      </c>
      <c r="H23" s="3" t="s">
        <v>61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690</v>
      </c>
      <c r="H29" s="10"/>
    </row>
    <row r="30" spans="2:8" x14ac:dyDescent="0.25">
      <c r="B30" s="2" t="s">
        <v>34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54</v>
      </c>
      <c r="E32" s="21"/>
      <c r="F32" s="3"/>
      <c r="G32" s="24">
        <f t="shared" ref="G32:G33" si="2">PRODUCT(E32,F32)</f>
        <v>0</v>
      </c>
      <c r="H32" s="40" t="s">
        <v>56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35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9" t="s">
        <v>40</v>
      </c>
      <c r="C42" s="52"/>
      <c r="D42" s="52"/>
      <c r="E42" s="52"/>
      <c r="F42" s="52"/>
      <c r="G42" s="52"/>
      <c r="H42" s="53"/>
    </row>
    <row r="43" spans="2:8" ht="15.75" x14ac:dyDescent="0.3">
      <c r="B43" s="33" t="s">
        <v>41</v>
      </c>
      <c r="C43" s="51" t="s">
        <v>45</v>
      </c>
      <c r="D43" s="52"/>
      <c r="E43" s="52"/>
      <c r="F43" s="53"/>
      <c r="G43" s="26">
        <f>G18</f>
        <v>4760</v>
      </c>
      <c r="H43" s="9"/>
    </row>
    <row r="44" spans="2:8" ht="15.75" x14ac:dyDescent="0.3">
      <c r="B44" s="38" t="s">
        <v>42</v>
      </c>
      <c r="C44" s="51" t="s">
        <v>48</v>
      </c>
      <c r="D44" s="54"/>
      <c r="E44" s="54"/>
      <c r="F44" s="55"/>
      <c r="G44" s="28">
        <f>PRODUCT(G43,0.67)</f>
        <v>3189.2000000000003</v>
      </c>
      <c r="H44" s="15"/>
    </row>
    <row r="45" spans="2:8" ht="15.75" x14ac:dyDescent="0.3">
      <c r="B45" s="33" t="s">
        <v>43</v>
      </c>
      <c r="C45" s="51" t="s">
        <v>36</v>
      </c>
      <c r="D45" s="52"/>
      <c r="E45" s="52"/>
      <c r="F45" s="53"/>
      <c r="G45" s="26">
        <f>G29</f>
        <v>690</v>
      </c>
      <c r="H45" s="9" t="s">
        <v>37</v>
      </c>
    </row>
    <row r="46" spans="2:8" ht="15.75" x14ac:dyDescent="0.3">
      <c r="B46" s="33" t="s">
        <v>44</v>
      </c>
      <c r="C46" s="51" t="s">
        <v>38</v>
      </c>
      <c r="D46" s="52"/>
      <c r="E46" s="52"/>
      <c r="F46" s="53"/>
      <c r="G46" s="26">
        <f>G34</f>
        <v>0</v>
      </c>
      <c r="H46" s="9" t="s">
        <v>39</v>
      </c>
    </row>
    <row r="47" spans="2:8" ht="15.75" x14ac:dyDescent="0.3">
      <c r="B47" s="32"/>
      <c r="C47" s="60" t="s">
        <v>50</v>
      </c>
      <c r="D47" s="61"/>
      <c r="E47" s="61"/>
      <c r="F47" s="62"/>
      <c r="G47" s="27">
        <f>SUM(G43,G45,G46)</f>
        <v>5450</v>
      </c>
      <c r="H47" s="12"/>
    </row>
    <row r="48" spans="2:8" x14ac:dyDescent="0.25">
      <c r="B48" s="13"/>
      <c r="C48" s="58" t="s">
        <v>49</v>
      </c>
      <c r="D48" s="58"/>
      <c r="E48" s="58"/>
      <c r="F48" s="58"/>
      <c r="G48" s="29">
        <f>SUM(G44,G45,G46)</f>
        <v>3879.2000000000003</v>
      </c>
      <c r="H48" s="14"/>
    </row>
    <row r="49" spans="2:8" ht="15.75" x14ac:dyDescent="0.3">
      <c r="B49" s="8"/>
      <c r="C49" s="51" t="s">
        <v>51</v>
      </c>
      <c r="D49" s="52"/>
      <c r="E49" s="52"/>
      <c r="F49" s="53"/>
      <c r="G49" s="26">
        <f>PRODUCT(G43,0.33)</f>
        <v>1570.8000000000002</v>
      </c>
      <c r="H49" s="15"/>
    </row>
    <row r="50" spans="2:8" ht="15.75" x14ac:dyDescent="0.3">
      <c r="B50" s="31"/>
      <c r="C50" s="51" t="s">
        <v>52</v>
      </c>
      <c r="D50" s="56"/>
      <c r="E50" s="56"/>
      <c r="F50" s="57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5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2018-10-26T23:07:48Z</cp:lastPrinted>
  <dcterms:created xsi:type="dcterms:W3CDTF">2013-01-23T23:52:36Z</dcterms:created>
  <dcterms:modified xsi:type="dcterms:W3CDTF">2018-10-26T23:07:51Z</dcterms:modified>
</cp:coreProperties>
</file>