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79021" concurrentCalc="0"/>
</workbook>
</file>

<file path=xl/calcChain.xml><?xml version="1.0" encoding="utf-8"?>
<calcChain xmlns="http://schemas.openxmlformats.org/spreadsheetml/2006/main">
  <c r="E27" i="2" l="1"/>
  <c r="G18" i="2"/>
  <c r="E15" i="2"/>
  <c r="G8" i="2"/>
  <c r="G22" i="2"/>
  <c r="G10" i="2"/>
  <c r="G17" i="2"/>
  <c r="G14" i="2"/>
  <c r="G21" i="2"/>
  <c r="G35" i="2"/>
  <c r="G47" i="2"/>
  <c r="G34" i="2"/>
  <c r="G33" i="2"/>
  <c r="G32" i="2"/>
  <c r="E35" i="2"/>
  <c r="G41" i="2"/>
  <c r="G40" i="2"/>
  <c r="G39" i="2"/>
  <c r="G38" i="2"/>
  <c r="G37" i="2"/>
  <c r="G29" i="2"/>
  <c r="G28" i="2"/>
  <c r="G27" i="2"/>
  <c r="G26" i="2"/>
  <c r="G25" i="2"/>
  <c r="G24" i="2"/>
  <c r="G23" i="2"/>
  <c r="G16" i="2"/>
  <c r="G15" i="2"/>
  <c r="G13" i="2"/>
  <c r="G12" i="2"/>
  <c r="G11" i="2"/>
  <c r="G9" i="2"/>
  <c r="G19" i="2"/>
  <c r="G7" i="2"/>
  <c r="E42" i="2"/>
  <c r="E30" i="2"/>
  <c r="E19" i="2"/>
  <c r="G44" i="2"/>
  <c r="G50" i="2"/>
  <c r="G42" i="2"/>
  <c r="G30" i="2"/>
  <c r="G46" i="2"/>
  <c r="G45" i="2"/>
  <c r="G49" i="2"/>
  <c r="G48" i="2"/>
</calcChain>
</file>

<file path=xl/sharedStrings.xml><?xml version="1.0" encoding="utf-8"?>
<sst xmlns="http://schemas.openxmlformats.org/spreadsheetml/2006/main" count="96" uniqueCount="69">
  <si>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</si>
  <si>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</si>
  <si>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</si>
  <si>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</si>
  <si>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</si>
  <si>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</si>
  <si>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</si>
  <si>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</si>
  <si>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</si>
  <si>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</si>
  <si>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</si>
  <si>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</si>
  <si>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</si>
  <si>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</si>
  <si>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</si>
  <si>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</si>
  <si>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</si>
  <si>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</si>
  <si>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</si>
  <si>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</si>
  <si>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</si>
  <si>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</si>
  <si>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</si>
  <si>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</si>
  <si>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</si>
  <si>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</si>
  <si>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</si>
  <si>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</si>
  <si>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</si>
  <si>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</si>
  <si>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</si>
  <si>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</si>
  <si>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</si>
  <si>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</si>
  <si>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</si>
  <si>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</si>
  <si>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</si>
  <si>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</si>
  <si>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</si>
  <si>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</si>
  <si>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</si>
  <si>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</si>
  <si>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</si>
  <si>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</si>
  <si>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</si>
  <si>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</si>
  <si>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</si>
  <si>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</si>
  <si>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</si>
  <si>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</si>
  <si>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</si>
  <si>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</si>
  <si>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</si>
  <si>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2018 - 2019</t>
  </si>
  <si>
    <t>Activity Title: Exploring Swarm Robotics To Mars and Beyond (COMP470):</t>
  </si>
  <si>
    <t>IRA Proposal Sponsor Name: Jason Isaacs</t>
  </si>
  <si>
    <t>Number of Students Participating: 24</t>
  </si>
  <si>
    <t>Number of Faculty: 2</t>
  </si>
  <si>
    <t>T-Shirts</t>
  </si>
  <si>
    <t>Fuel For Vans</t>
  </si>
  <si>
    <t>Flight LAX to Orlando</t>
  </si>
  <si>
    <t>Roadrunner to / from LAX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</si>
  <si>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</si>
  <si>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12 rooms for 5 nights</t>
  </si>
  <si>
    <t>Student uniforms for competition</t>
  </si>
  <si>
    <t>One day admission to NASA Kennedy Space Center</t>
  </si>
  <si>
    <t>Rental fee for 15 passenger van for 2 vans for 6 days in Orlando</t>
  </si>
  <si>
    <t>Fuel for two vans for 1-week of driving in Florida</t>
  </si>
  <si>
    <t>$25 per student for 6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</si>
</sst>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sz val="8"/>
      <color theme="1"/>
      <name val="Century Gothic"/>
      <family val="1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1"/>
  </cellStyleXfs>
  <cellXfs count="66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3" fillId="0" borderId="0" xfId="0" applyFont="1"/>
    <xf numFmtId="8" fontId="13" fillId="0" borderId="0" xfId="0" applyNumberFormat="1" applyFont="1"/>
    <xf numFmtId="0" fontId="11" fillId="0" borderId="5" xfId="0" applyFont="1" applyBorder="1" applyProtection="1"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tabSelected="1" zoomScaleNormal="100" workbookViewId="0">
      <selection activeCell="B1" sqref="B1:E1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8.28515625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8" t="s">
        <v>25</v>
      </c>
      <c r="C1" s="48"/>
      <c r="D1" s="48"/>
      <c r="E1" s="48"/>
      <c r="F1" s="18"/>
      <c r="G1" s="20"/>
      <c r="H1" s="35" t="s">
        <v>54</v>
      </c>
    </row>
    <row r="2" spans="2:12" ht="18.75" customHeight="1" x14ac:dyDescent="0.25">
      <c r="B2" s="52" t="s">
        <v>53</v>
      </c>
      <c r="C2" s="52"/>
      <c r="D2" s="52"/>
      <c r="E2" s="18"/>
      <c r="F2" s="33"/>
      <c r="G2" s="20"/>
      <c r="H2" s="34"/>
    </row>
    <row r="3" spans="2:12" ht="16.5" customHeight="1" x14ac:dyDescent="0.25">
      <c r="B3" s="17"/>
      <c r="C3" s="44"/>
      <c r="D3" s="45"/>
      <c r="E3" s="17"/>
      <c r="F3" s="49" t="s">
        <v>55</v>
      </c>
      <c r="G3" s="50"/>
      <c r="H3" s="51"/>
    </row>
    <row r="4" spans="2:12" ht="15" customHeight="1" x14ac:dyDescent="0.25">
      <c r="B4" s="46"/>
      <c r="C4" s="46"/>
      <c r="D4" s="47"/>
      <c r="E4" s="1" t="s">
        <v>1</v>
      </c>
      <c r="F4" s="49" t="s">
        <v>56</v>
      </c>
      <c r="G4" s="50"/>
      <c r="H4" s="51"/>
      <c r="L4" s="16"/>
    </row>
    <row r="5" spans="2:12" x14ac:dyDescent="0.25">
      <c r="E5" s="1" t="s">
        <v>1</v>
      </c>
      <c r="F5" s="49" t="s">
        <v>57</v>
      </c>
      <c r="G5" s="54"/>
      <c r="H5" s="55"/>
    </row>
    <row r="6" spans="2:12" x14ac:dyDescent="0.25">
      <c r="B6" s="2" t="s">
        <v>29</v>
      </c>
      <c r="C6" s="61" t="s">
        <v>26</v>
      </c>
      <c r="D6" s="65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600</v>
      </c>
      <c r="F7" s="3">
        <v>24</v>
      </c>
      <c r="G7" s="24">
        <f>PRODUCT(F7,E7)</f>
        <v>14400</v>
      </c>
      <c r="H7" s="3" t="s">
        <v>60</v>
      </c>
    </row>
    <row r="8" spans="2:12" ht="15.75" x14ac:dyDescent="0.3">
      <c r="B8" s="3"/>
      <c r="C8" s="3"/>
      <c r="D8" s="3" t="s">
        <v>43</v>
      </c>
      <c r="E8" s="21">
        <v>10</v>
      </c>
      <c r="F8" s="3">
        <v>1</v>
      </c>
      <c r="G8" s="24">
        <f>SUM(E8*F8)</f>
        <v>10</v>
      </c>
      <c r="H8" s="38" t="s">
        <v>51</v>
      </c>
    </row>
    <row r="9" spans="2:12" ht="15.75" x14ac:dyDescent="0.3">
      <c r="B9" s="3"/>
      <c r="C9" s="3"/>
      <c r="D9" s="3" t="s">
        <v>6</v>
      </c>
      <c r="E9" s="21">
        <v>1554</v>
      </c>
      <c r="F9" s="3">
        <v>1</v>
      </c>
      <c r="G9" s="24">
        <f t="shared" ref="G9:G11" si="0">PRODUCT(F9,E9)</f>
        <v>1554</v>
      </c>
      <c r="H9" s="42" t="s">
        <v>61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3" t="s">
        <v>62</v>
      </c>
      <c r="I10" s="36"/>
    </row>
    <row r="11" spans="2:12" ht="15.75" x14ac:dyDescent="0.3">
      <c r="B11" s="3"/>
      <c r="C11" s="3"/>
      <c r="D11" s="3" t="s">
        <v>27</v>
      </c>
      <c r="E11" s="21">
        <v>150</v>
      </c>
      <c r="F11" s="3">
        <v>60</v>
      </c>
      <c r="G11" s="24">
        <f t="shared" si="0"/>
        <v>9000</v>
      </c>
      <c r="H11" s="42" t="s">
        <v>63</v>
      </c>
    </row>
    <row r="12" spans="2:12" ht="15.75" x14ac:dyDescent="0.3">
      <c r="B12" s="3"/>
      <c r="C12" s="3"/>
      <c r="D12" s="3" t="s">
        <v>58</v>
      </c>
      <c r="E12" s="21">
        <v>15</v>
      </c>
      <c r="F12" s="3">
        <v>24</v>
      </c>
      <c r="G12" s="24">
        <f t="shared" ref="G12:G18" si="1">PRODUCT(F12,E12)</f>
        <v>360</v>
      </c>
      <c r="H12" s="42" t="s">
        <v>64</v>
      </c>
    </row>
    <row r="13" spans="2:12" ht="15.75" x14ac:dyDescent="0.3">
      <c r="B13" s="3"/>
      <c r="C13" s="3"/>
      <c r="D13" s="3" t="s">
        <v>7</v>
      </c>
      <c r="E13" s="21"/>
      <c r="F13" s="3"/>
      <c r="G13" s="24">
        <f t="shared" si="1"/>
        <v>0</v>
      </c>
      <c r="H13" s="3"/>
    </row>
    <row r="14" spans="2:12" ht="15.75" x14ac:dyDescent="0.3">
      <c r="B14" s="3"/>
      <c r="C14" s="3"/>
      <c r="D14" s="3" t="s">
        <v>8</v>
      </c>
      <c r="E14" s="21">
        <v>50</v>
      </c>
      <c r="F14" s="3">
        <v>24</v>
      </c>
      <c r="G14" s="24">
        <f t="shared" si="1"/>
        <v>1200</v>
      </c>
      <c r="H14" s="3" t="s">
        <v>65</v>
      </c>
    </row>
    <row r="15" spans="2:12" ht="15.75" x14ac:dyDescent="0.3">
      <c r="B15" s="3"/>
      <c r="C15" s="3" t="s">
        <v>1</v>
      </c>
      <c r="D15" s="3" t="s">
        <v>28</v>
      </c>
      <c r="E15" s="21">
        <f>25*6</f>
        <v>150</v>
      </c>
      <c r="F15" s="3">
        <v>24</v>
      </c>
      <c r="G15" s="24">
        <f t="shared" si="1"/>
        <v>3600</v>
      </c>
      <c r="H15" s="42" t="s">
        <v>68</v>
      </c>
    </row>
    <row r="16" spans="2:12" ht="15.75" x14ac:dyDescent="0.3">
      <c r="B16" s="3"/>
      <c r="C16" s="3" t="s">
        <v>1</v>
      </c>
      <c r="D16" s="3" t="s">
        <v>9</v>
      </c>
      <c r="E16" s="21"/>
      <c r="F16" s="3"/>
      <c r="G16" s="23">
        <f t="shared" si="1"/>
        <v>0</v>
      </c>
      <c r="H16" s="3"/>
    </row>
    <row r="17" spans="2:8" ht="15.75" x14ac:dyDescent="0.3">
      <c r="B17" s="4"/>
      <c r="C17" s="4"/>
      <c r="D17" s="3" t="s">
        <v>11</v>
      </c>
      <c r="E17" s="22">
        <v>750</v>
      </c>
      <c r="F17" s="5">
        <v>2</v>
      </c>
      <c r="G17" s="24">
        <f t="shared" si="1"/>
        <v>1500</v>
      </c>
      <c r="H17" s="5" t="s">
        <v>66</v>
      </c>
    </row>
    <row r="18" spans="2:8" ht="15.75" x14ac:dyDescent="0.3">
      <c r="B18" s="4"/>
      <c r="C18" s="4" t="s">
        <v>12</v>
      </c>
      <c r="D18" s="40" t="s">
        <v>59</v>
      </c>
      <c r="E18" s="41">
        <v>150</v>
      </c>
      <c r="F18" s="40">
        <v>1</v>
      </c>
      <c r="G18" s="24">
        <f t="shared" si="1"/>
        <v>150</v>
      </c>
      <c r="H18" s="5" t="s">
        <v>67</v>
      </c>
    </row>
    <row r="19" spans="2:8" ht="15.75" x14ac:dyDescent="0.3">
      <c r="B19" s="4"/>
      <c r="C19" s="6"/>
      <c r="D19" s="11" t="s">
        <v>19</v>
      </c>
      <c r="E19" s="23">
        <f>SUM(E7:E17)</f>
        <v>3279</v>
      </c>
      <c r="F19" s="5"/>
      <c r="G19" s="23">
        <f>SUM(G7:G18)</f>
        <v>31774</v>
      </c>
      <c r="H19" s="5"/>
    </row>
    <row r="20" spans="2:8" x14ac:dyDescent="0.25">
      <c r="B20" s="2" t="s">
        <v>30</v>
      </c>
      <c r="C20" s="2" t="s">
        <v>13</v>
      </c>
      <c r="D20" s="2"/>
      <c r="E20" s="2" t="s">
        <v>2</v>
      </c>
      <c r="F20" s="2" t="s">
        <v>3</v>
      </c>
      <c r="G20" s="2" t="s">
        <v>4</v>
      </c>
      <c r="H20" s="2" t="s">
        <v>5</v>
      </c>
    </row>
    <row r="21" spans="2:8" ht="15.75" x14ac:dyDescent="0.3">
      <c r="B21" s="3"/>
      <c r="C21" s="3"/>
      <c r="D21" s="3" t="s">
        <v>0</v>
      </c>
      <c r="E21" s="21">
        <v>600</v>
      </c>
      <c r="F21" s="3">
        <v>2</v>
      </c>
      <c r="G21" s="24">
        <f>PRODUCT(E21,F21)</f>
        <v>1200</v>
      </c>
      <c r="H21" s="3"/>
    </row>
    <row r="22" spans="2:8" ht="15.75" x14ac:dyDescent="0.3">
      <c r="B22" s="3"/>
      <c r="C22" s="3"/>
      <c r="D22" s="3" t="s">
        <v>43</v>
      </c>
      <c r="E22" s="21">
        <v>10</v>
      </c>
      <c r="F22" s="3">
        <v>1</v>
      </c>
      <c r="G22" s="24">
        <f>SUM(E22*F22)</f>
        <v>10</v>
      </c>
      <c r="H22" s="38" t="s">
        <v>51</v>
      </c>
    </row>
    <row r="23" spans="2:8" ht="15.75" x14ac:dyDescent="0.3">
      <c r="B23" s="3"/>
      <c r="C23" s="3"/>
      <c r="D23" s="3" t="s">
        <v>6</v>
      </c>
      <c r="E23" s="21"/>
      <c r="F23" s="3"/>
      <c r="G23" s="24">
        <f t="shared" ref="G23:G29" si="2">PRODUCT(F23,E23)</f>
        <v>0</v>
      </c>
      <c r="H23" s="3"/>
    </row>
    <row r="24" spans="2:8" ht="15.75" x14ac:dyDescent="0.3">
      <c r="B24" s="3"/>
      <c r="C24" s="3"/>
      <c r="D24" s="3" t="s">
        <v>27</v>
      </c>
      <c r="E24" s="21">
        <v>150</v>
      </c>
      <c r="F24" s="3">
        <v>5</v>
      </c>
      <c r="G24" s="24">
        <f t="shared" si="2"/>
        <v>750</v>
      </c>
      <c r="H24" s="3"/>
    </row>
    <row r="25" spans="2:8" ht="15.75" x14ac:dyDescent="0.3">
      <c r="B25" s="3"/>
      <c r="C25" s="3"/>
      <c r="D25" s="3" t="s">
        <v>7</v>
      </c>
      <c r="E25" s="21"/>
      <c r="F25" s="3"/>
      <c r="G25" s="24">
        <f t="shared" si="2"/>
        <v>0</v>
      </c>
      <c r="H25" s="3"/>
    </row>
    <row r="26" spans="2:8" ht="15.75" x14ac:dyDescent="0.3">
      <c r="B26" s="3"/>
      <c r="C26" s="3"/>
      <c r="D26" s="3" t="s">
        <v>8</v>
      </c>
      <c r="E26" s="21">
        <v>50</v>
      </c>
      <c r="F26" s="3">
        <v>2</v>
      </c>
      <c r="G26" s="24">
        <f t="shared" si="2"/>
        <v>100</v>
      </c>
      <c r="H26" s="3"/>
    </row>
    <row r="27" spans="2:8" ht="15.75" x14ac:dyDescent="0.3">
      <c r="B27" s="3"/>
      <c r="C27" s="3"/>
      <c r="D27" s="3" t="s">
        <v>28</v>
      </c>
      <c r="E27" s="21">
        <f>25*6</f>
        <v>150</v>
      </c>
      <c r="F27" s="3">
        <v>2</v>
      </c>
      <c r="G27" s="24">
        <f t="shared" si="2"/>
        <v>300</v>
      </c>
      <c r="H27" s="3"/>
    </row>
    <row r="28" spans="2:8" ht="15.75" x14ac:dyDescent="0.3">
      <c r="B28" s="3"/>
      <c r="C28" s="3"/>
      <c r="D28" s="3" t="s">
        <v>9</v>
      </c>
      <c r="E28" s="21"/>
      <c r="F28" s="3"/>
      <c r="G28" s="24">
        <f t="shared" si="2"/>
        <v>0</v>
      </c>
      <c r="H28" s="3"/>
    </row>
    <row r="29" spans="2:8" ht="15.75" x14ac:dyDescent="0.3">
      <c r="B29" s="3"/>
      <c r="C29" s="3" t="s">
        <v>12</v>
      </c>
      <c r="D29" s="3"/>
      <c r="E29" s="21"/>
      <c r="F29" s="3"/>
      <c r="G29" s="24">
        <f t="shared" si="2"/>
        <v>0</v>
      </c>
      <c r="H29" s="3"/>
    </row>
    <row r="30" spans="2:8" ht="15.75" x14ac:dyDescent="0.3">
      <c r="B30" s="3"/>
      <c r="C30" s="3"/>
      <c r="D30" s="1" t="s">
        <v>20</v>
      </c>
      <c r="E30" s="24">
        <f>SUM(E21:E29)</f>
        <v>960</v>
      </c>
      <c r="F30" s="19"/>
      <c r="G30" s="24">
        <f>SUM(G21:G29)</f>
        <v>2360</v>
      </c>
      <c r="H30" s="10"/>
    </row>
    <row r="31" spans="2:8" x14ac:dyDescent="0.25">
      <c r="B31" s="2" t="s">
        <v>31</v>
      </c>
      <c r="C31" s="2" t="s">
        <v>14</v>
      </c>
      <c r="D31" s="2"/>
      <c r="E31" s="7" t="s">
        <v>2</v>
      </c>
      <c r="F31" s="2" t="s">
        <v>3</v>
      </c>
      <c r="G31" s="2" t="s">
        <v>4</v>
      </c>
      <c r="H31" s="2" t="s">
        <v>5</v>
      </c>
    </row>
    <row r="32" spans="2:8" ht="15.75" x14ac:dyDescent="0.3">
      <c r="B32" s="3"/>
      <c r="C32" s="3"/>
      <c r="D32" s="3" t="s">
        <v>15</v>
      </c>
      <c r="E32" s="25"/>
      <c r="F32" s="3"/>
      <c r="G32" s="24">
        <f>PRODUCT(E32,F32)</f>
        <v>0</v>
      </c>
      <c r="H32" s="3"/>
    </row>
    <row r="33" spans="2:8" ht="27.75" customHeight="1" x14ac:dyDescent="0.3">
      <c r="B33" s="3"/>
      <c r="C33" s="3"/>
      <c r="D33" s="3" t="s">
        <v>50</v>
      </c>
      <c r="E33" s="21"/>
      <c r="F33" s="3"/>
      <c r="G33" s="24">
        <f t="shared" ref="G33:G34" si="3">PRODUCT(E33,F33)</f>
        <v>0</v>
      </c>
      <c r="H33" s="39" t="s">
        <v>52</v>
      </c>
    </row>
    <row r="34" spans="2:8" ht="15.75" x14ac:dyDescent="0.3">
      <c r="B34" s="3"/>
      <c r="C34" s="3" t="s">
        <v>12</v>
      </c>
      <c r="D34" s="3"/>
      <c r="E34" s="21"/>
      <c r="F34" s="3"/>
      <c r="G34" s="24">
        <f t="shared" si="3"/>
        <v>0</v>
      </c>
      <c r="H34" s="3"/>
    </row>
    <row r="35" spans="2:8" ht="15.75" x14ac:dyDescent="0.3">
      <c r="B35" s="3"/>
      <c r="C35" s="3"/>
      <c r="D35" s="1" t="s">
        <v>21</v>
      </c>
      <c r="E35" s="24">
        <f>SUM(E32:E34)</f>
        <v>0</v>
      </c>
      <c r="F35" s="19"/>
      <c r="G35" s="24">
        <f>SUM(E32:E34)</f>
        <v>0</v>
      </c>
      <c r="H35" s="3"/>
    </row>
    <row r="36" spans="2:8" x14ac:dyDescent="0.25">
      <c r="B36" s="2" t="s">
        <v>32</v>
      </c>
      <c r="C36" s="2" t="s">
        <v>17</v>
      </c>
      <c r="D36" s="2"/>
      <c r="E36" s="7" t="s">
        <v>2</v>
      </c>
      <c r="F36" s="2" t="s">
        <v>3</v>
      </c>
      <c r="G36" s="2" t="s">
        <v>4</v>
      </c>
      <c r="H36" s="2" t="s">
        <v>5</v>
      </c>
    </row>
    <row r="37" spans="2:8" ht="15.75" x14ac:dyDescent="0.3">
      <c r="B37" s="3"/>
      <c r="C37" s="3"/>
      <c r="D37" s="3" t="s">
        <v>18</v>
      </c>
      <c r="E37" s="25"/>
      <c r="F37" s="3"/>
      <c r="G37" s="24">
        <f t="shared" ref="G37:G41" si="4">PRODUCT(F37,E37)</f>
        <v>0</v>
      </c>
      <c r="H37" s="3"/>
    </row>
    <row r="38" spans="2:8" ht="15.75" x14ac:dyDescent="0.3">
      <c r="B38" s="3"/>
      <c r="C38" s="3"/>
      <c r="D38" s="3" t="s">
        <v>23</v>
      </c>
      <c r="E38" s="21"/>
      <c r="F38" s="3"/>
      <c r="G38" s="24">
        <f t="shared" si="4"/>
        <v>0</v>
      </c>
      <c r="H38" s="3"/>
    </row>
    <row r="39" spans="2:8" ht="15.75" x14ac:dyDescent="0.3">
      <c r="B39" s="3"/>
      <c r="C39" s="3"/>
      <c r="D39" s="3" t="s">
        <v>10</v>
      </c>
      <c r="E39" s="21"/>
      <c r="F39" s="3"/>
      <c r="G39" s="24">
        <f t="shared" si="4"/>
        <v>0</v>
      </c>
      <c r="H39" s="3"/>
    </row>
    <row r="40" spans="2:8" ht="15.75" x14ac:dyDescent="0.3">
      <c r="B40" s="3"/>
      <c r="C40" s="3"/>
      <c r="D40" s="3" t="s">
        <v>24</v>
      </c>
      <c r="E40" s="21"/>
      <c r="F40" s="3"/>
      <c r="G40" s="24">
        <f t="shared" si="4"/>
        <v>0</v>
      </c>
      <c r="H40" s="3"/>
    </row>
    <row r="41" spans="2:8" ht="15.75" x14ac:dyDescent="0.3">
      <c r="B41" s="3"/>
      <c r="C41" s="3" t="s">
        <v>16</v>
      </c>
      <c r="D41" s="3"/>
      <c r="E41" s="21"/>
      <c r="F41" s="3"/>
      <c r="G41" s="24">
        <f t="shared" si="4"/>
        <v>0</v>
      </c>
      <c r="H41" s="3"/>
    </row>
    <row r="42" spans="2:8" ht="15.75" x14ac:dyDescent="0.3">
      <c r="B42" s="3"/>
      <c r="C42" s="3"/>
      <c r="D42" s="1" t="s">
        <v>22</v>
      </c>
      <c r="E42" s="24">
        <f>SUM(E37:E41)</f>
        <v>0</v>
      </c>
      <c r="F42" s="19"/>
      <c r="G42" s="24">
        <f>SUM(G37:G41)</f>
        <v>0</v>
      </c>
      <c r="H42" s="3"/>
    </row>
    <row r="43" spans="2:8" x14ac:dyDescent="0.25">
      <c r="B43" s="61" t="s">
        <v>37</v>
      </c>
      <c r="C43" s="54"/>
      <c r="D43" s="54"/>
      <c r="E43" s="54"/>
      <c r="F43" s="54"/>
      <c r="G43" s="54"/>
      <c r="H43" s="55"/>
    </row>
    <row r="44" spans="2:8" ht="15.75" x14ac:dyDescent="0.3">
      <c r="B44" s="32" t="s">
        <v>38</v>
      </c>
      <c r="C44" s="53" t="s">
        <v>42</v>
      </c>
      <c r="D44" s="54"/>
      <c r="E44" s="54"/>
      <c r="F44" s="55"/>
      <c r="G44" s="26">
        <f>G19</f>
        <v>31774</v>
      </c>
      <c r="H44" s="9"/>
    </row>
    <row r="45" spans="2:8" ht="15.75" x14ac:dyDescent="0.3">
      <c r="B45" s="37" t="s">
        <v>39</v>
      </c>
      <c r="C45" s="53" t="s">
        <v>45</v>
      </c>
      <c r="D45" s="56"/>
      <c r="E45" s="56"/>
      <c r="F45" s="57"/>
      <c r="G45" s="28">
        <f>PRODUCT(G44,0.67)</f>
        <v>21288.58</v>
      </c>
      <c r="H45" s="15"/>
    </row>
    <row r="46" spans="2:8" ht="15.75" x14ac:dyDescent="0.3">
      <c r="B46" s="32" t="s">
        <v>40</v>
      </c>
      <c r="C46" s="53" t="s">
        <v>33</v>
      </c>
      <c r="D46" s="54"/>
      <c r="E46" s="54"/>
      <c r="F46" s="55"/>
      <c r="G46" s="26">
        <f>G30</f>
        <v>2360</v>
      </c>
      <c r="H46" s="9" t="s">
        <v>34</v>
      </c>
    </row>
    <row r="47" spans="2:8" ht="15.75" x14ac:dyDescent="0.3">
      <c r="B47" s="32" t="s">
        <v>41</v>
      </c>
      <c r="C47" s="53" t="s">
        <v>35</v>
      </c>
      <c r="D47" s="54"/>
      <c r="E47" s="54"/>
      <c r="F47" s="55"/>
      <c r="G47" s="26">
        <f>G35</f>
        <v>0</v>
      </c>
      <c r="H47" s="9" t="s">
        <v>36</v>
      </c>
    </row>
    <row r="48" spans="2:8" ht="15.75" x14ac:dyDescent="0.3">
      <c r="B48" s="31"/>
      <c r="C48" s="62" t="s">
        <v>47</v>
      </c>
      <c r="D48" s="63"/>
      <c r="E48" s="63"/>
      <c r="F48" s="64"/>
      <c r="G48" s="27">
        <f>SUM(G44,G46,G47)</f>
        <v>34134</v>
      </c>
      <c r="H48" s="12"/>
    </row>
    <row r="49" spans="2:8" x14ac:dyDescent="0.25">
      <c r="B49" s="13"/>
      <c r="C49" s="60" t="s">
        <v>46</v>
      </c>
      <c r="D49" s="60"/>
      <c r="E49" s="60"/>
      <c r="F49" s="60"/>
      <c r="G49" s="29">
        <f>SUM(G45,G46,G47)</f>
        <v>23648.58</v>
      </c>
      <c r="H49" s="14"/>
    </row>
    <row r="50" spans="2:8" ht="15.75" x14ac:dyDescent="0.3">
      <c r="B50" s="8"/>
      <c r="C50" s="53" t="s">
        <v>48</v>
      </c>
      <c r="D50" s="54"/>
      <c r="E50" s="54"/>
      <c r="F50" s="55"/>
      <c r="G50" s="26">
        <f>PRODUCT(G44,0.33)</f>
        <v>10485.42</v>
      </c>
      <c r="H50" s="15"/>
    </row>
    <row r="51" spans="2:8" ht="15.75" x14ac:dyDescent="0.3">
      <c r="B51" s="30"/>
      <c r="C51" s="53" t="s">
        <v>49</v>
      </c>
      <c r="D51" s="58"/>
      <c r="E51" s="58"/>
      <c r="F51" s="59"/>
      <c r="G51" s="26"/>
      <c r="H51" s="15"/>
    </row>
  </sheetData>
  <mergeCells count="17">
    <mergeCell ref="F5:H5"/>
    <mergeCell ref="C49:F49"/>
    <mergeCell ref="B43:H43"/>
    <mergeCell ref="C48:F48"/>
    <mergeCell ref="C46:F46"/>
    <mergeCell ref="C6:D6"/>
    <mergeCell ref="C50:F50"/>
    <mergeCell ref="C44:F44"/>
    <mergeCell ref="C47:F47"/>
    <mergeCell ref="C45:F45"/>
    <mergeCell ref="C51:F51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4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2018-10-11T22:47:23Z</cp:lastPrinted>
  <dcterms:created xsi:type="dcterms:W3CDTF">2013-01-23T23:52:36Z</dcterms:created>
  <dcterms:modified xsi:type="dcterms:W3CDTF">2018-10-11T22:47:26Z</dcterms:modified>
</cp:coreProperties>
</file>