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Academics\IRA\AY1819, AY1718\Applications\Fall 2019 Activities\"/>
    </mc:Choice>
  </mc:AlternateContent>
  <bookViews>
    <workbookView xWindow="0" yWindow="0" windowWidth="18255" windowHeight="11175"/>
  </bookViews>
  <sheets>
    <sheet name="IRA Activities Requiring Travel" sheetId="2" r:id="rId1"/>
    <sheet name="Sheet2" sheetId="3" r:id="rId2"/>
  </sheets>
  <calcPr calcId="181029"/>
</workbook>
</file>

<file path=xl/calcChain.xml><?xml version="1.0" encoding="utf-8"?>
<calcChain xmlns="http://schemas.openxmlformats.org/spreadsheetml/2006/main">
  <c r="G8" i="2" l="1"/>
  <c r="G21" i="2"/>
  <c r="G10" i="2" l="1"/>
  <c r="G17" i="2"/>
  <c r="G14" i="2"/>
  <c r="G20" i="2"/>
  <c r="G34" i="2"/>
  <c r="G46" i="2" s="1"/>
  <c r="G33" i="2"/>
  <c r="G32" i="2"/>
  <c r="G31" i="2"/>
  <c r="E34" i="2"/>
  <c r="G40" i="2"/>
  <c r="G39" i="2"/>
  <c r="G38" i="2"/>
  <c r="G37" i="2"/>
  <c r="G36" i="2"/>
  <c r="G28" i="2"/>
  <c r="G27" i="2"/>
  <c r="G26" i="2"/>
  <c r="G25" i="2"/>
  <c r="G24" i="2"/>
  <c r="G23" i="2"/>
  <c r="G22" i="2"/>
  <c r="G16" i="2"/>
  <c r="G15" i="2"/>
  <c r="G13" i="2"/>
  <c r="G12" i="2"/>
  <c r="G11" i="2"/>
  <c r="G9" i="2"/>
  <c r="G7" i="2"/>
  <c r="E41" i="2"/>
  <c r="E29" i="2"/>
  <c r="E18" i="2"/>
  <c r="G18" i="2" l="1"/>
  <c r="G43" i="2" s="1"/>
  <c r="G49" i="2" s="1"/>
  <c r="G41" i="2"/>
  <c r="G29" i="2"/>
  <c r="G45" i="2" s="1"/>
  <c r="G44" i="2" l="1"/>
  <c r="G48" i="2" s="1"/>
  <c r="G47" i="2"/>
</calcChain>
</file>

<file path=xl/sharedStrings.xml><?xml version="1.0" encoding="utf-8"?>
<sst xmlns="http://schemas.openxmlformats.org/spreadsheetml/2006/main" count="102" uniqueCount="74">
  <si>
    <t>Airfare</t>
  </si>
  <si>
    <t xml:space="preserve"> </t>
  </si>
  <si>
    <t>Cost/ea</t>
  </si>
  <si>
    <t># Requested</t>
  </si>
  <si>
    <t>Total</t>
  </si>
  <si>
    <t>Comments/Additional Notes</t>
  </si>
  <si>
    <t xml:space="preserve">Ground Transportation </t>
  </si>
  <si>
    <t>Registration Fees</t>
  </si>
  <si>
    <t>Entrance Fees</t>
  </si>
  <si>
    <t>Cultural Activities</t>
  </si>
  <si>
    <t>Travel Insurance</t>
  </si>
  <si>
    <t>Vehicle/Van Rental</t>
  </si>
  <si>
    <t>Other:</t>
  </si>
  <si>
    <t>Faculty Traveling Expenses:</t>
  </si>
  <si>
    <t>Operating Expense Budget</t>
  </si>
  <si>
    <t>Supplies</t>
  </si>
  <si>
    <t xml:space="preserve">Other: </t>
  </si>
  <si>
    <t>Out of Pocket Student Expenses</t>
  </si>
  <si>
    <t>Health Insurance</t>
  </si>
  <si>
    <t>STUDENT TRAVEL TOTALS</t>
  </si>
  <si>
    <t>FACULTY TRAVEL TOTALS</t>
  </si>
  <si>
    <t>OPERATING EXP. TOTALS</t>
  </si>
  <si>
    <t>STUDENT EXP. TOTALS</t>
  </si>
  <si>
    <t>Tuition/Registration</t>
  </si>
  <si>
    <t>Out of Pocket Meals</t>
  </si>
  <si>
    <t>IRA Travel Activity Budget</t>
  </si>
  <si>
    <t>Student traveling expenses:</t>
  </si>
  <si>
    <t>Lodging</t>
  </si>
  <si>
    <t>Meals (included)</t>
  </si>
  <si>
    <t>I.</t>
  </si>
  <si>
    <t>II.</t>
  </si>
  <si>
    <t>III.</t>
  </si>
  <si>
    <t>IV.</t>
  </si>
  <si>
    <t>Total Faculty Travel Expenses</t>
  </si>
  <si>
    <t>If funded at 100%</t>
  </si>
  <si>
    <t>Operating Expenses</t>
  </si>
  <si>
    <t>if funded at 100%</t>
  </si>
  <si>
    <r>
      <t xml:space="preserve">V.  </t>
    </r>
    <r>
      <rPr>
        <b/>
        <sz val="8"/>
        <color rgb="FFFF0000"/>
        <rFont val="Century Gothic"/>
        <family val="2"/>
      </rPr>
      <t>UNIV 391 and 392 TRIPS ONLY</t>
    </r>
    <r>
      <rPr>
        <b/>
        <sz val="8"/>
        <rFont val="Century Gothic"/>
        <family val="2"/>
      </rPr>
      <t xml:space="preserve">. Total costs of the trip. </t>
    </r>
    <r>
      <rPr>
        <b/>
        <sz val="8"/>
        <color rgb="FFC00000"/>
        <rFont val="Century Gothic"/>
        <family val="2"/>
      </rPr>
      <t>Please Note that Formulas Calculate Automatically</t>
    </r>
  </si>
  <si>
    <t>A</t>
  </si>
  <si>
    <t>B</t>
  </si>
  <si>
    <t>C</t>
  </si>
  <si>
    <t>D</t>
  </si>
  <si>
    <t xml:space="preserve">Total Fundable Student Traveling Expenses </t>
  </si>
  <si>
    <t>Airfare - AMEX charge</t>
  </si>
  <si>
    <t>Boat Transportation</t>
  </si>
  <si>
    <t>UNIV 391/392: Max IRA funding @ 2/3rd of student total cost</t>
  </si>
  <si>
    <t>UNIV 391/392 TOTAL IRA FUND REQUEST (total of B,C,D)</t>
  </si>
  <si>
    <t>TOTAL TRIP COST for Non-UNIV 391/392 (total of A,C,D)</t>
  </si>
  <si>
    <t>UNIV 391/392: 1/3 of costs payable by students via lab fee</t>
  </si>
  <si>
    <t>If course fee is setup differently with other amount, list here</t>
  </si>
  <si>
    <t>CI Facilities Chargebacks</t>
  </si>
  <si>
    <t>($10/ticket automatically added when using CSU Travel Store)</t>
  </si>
  <si>
    <t xml:space="preserve">(i.e. charges for large campus rooms: 1) Grand Salon $395/day; 2) Petit Salon $265/day; 3) Malibu #100 $265/day) </t>
  </si>
  <si>
    <t>i.e. for boat trips to the Channel Islands via Island Packers; rates for CI = $54/person to Santa Cruz Island, $104/person for Santa Rosa Island (SRI) [please contact Aspen Coty to coordinate your trip]</t>
  </si>
  <si>
    <t>AY 2018 - 2019</t>
  </si>
  <si>
    <t>Activity Title: UNIV 391: Environmental Policy Development in Alaska Spring 2020</t>
  </si>
  <si>
    <t>IRA Proposal Sponsor Name: Tracylee Clarke</t>
  </si>
  <si>
    <t>Number of Students Participating: 18</t>
  </si>
  <si>
    <t>Number of Faculty: 1</t>
  </si>
  <si>
    <t xml:space="preserve">Hot springs entrance fee	$35 
Ice Museum entrance fee	$20 
Cultural Museum entrance fee	$20
Ice Sculpture entrance	$25 </t>
  </si>
  <si>
    <t xml:space="preserve">There are limited places to eat and our days are full of experiences. We will cook all meals together in the cabin purchasing food when we arrive. Lunches will be packed each day. </t>
  </si>
  <si>
    <t>This is based on past airfare fees and includes baggage fees</t>
  </si>
  <si>
    <t>Roadrunner shuttle to LAX.</t>
  </si>
  <si>
    <t>Students will be responsible to get themselves to and from the airport (LAZX)</t>
  </si>
  <si>
    <t>We will rent 3 8-passenger vans to be driven by myself and two local guides. Students are not equipped to drive in the Alaska winter snow.</t>
  </si>
  <si>
    <t>I will be staying in the AirB&amp;B cabin with the students</t>
  </si>
  <si>
    <t>same as listed for students above</t>
  </si>
  <si>
    <t>Included above</t>
  </si>
  <si>
    <t>Promotional Items to give to Federal Agency Representatives and University Professors who host and speak to our student</t>
  </si>
  <si>
    <t>Honorarium</t>
  </si>
  <si>
    <t>Honorarium to be givn to local guides who drive the vans and attend all events daily with students and myself.</t>
  </si>
  <si>
    <t>Gas</t>
  </si>
  <si>
    <t>We will rent an AirB&amp;B Cabin and stay together so we can share meals. This creates a sense of community and incluson on the trip</t>
  </si>
  <si>
    <t xml:space="preserve">Group Celebration Alaskan Moose Dinner	$35 
Aroura snow coach tour	$105
Cross country skiing (rental &amp; guide)	$50 
Snow shoeing (rental &amp; guide)	$35 
Dog sled tour	$75 
Snowmobile tour	$200 
Snowboarding	$100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</si>
</sst>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4" x14ac:knownFonts="1">
    <font>
      <sz val="11"/>
      <color theme="1"/>
      <name val="Calibri"/>
      <family val="2"/>
      <scheme val="minor"/>
    </font>
    <font>
      <sz val="11"/>
      <color theme="1"/>
      <name val="Calibri"/>
      <family val="2"/>
      <scheme val="minor"/>
    </font>
    <font>
      <sz val="8"/>
      <name val="Century Gothic"/>
      <family val="2"/>
    </font>
    <font>
      <b/>
      <sz val="8"/>
      <name val="Century Gothic"/>
      <family val="2"/>
    </font>
    <font>
      <b/>
      <sz val="14"/>
      <name val="Century Gothic"/>
      <family val="2"/>
    </font>
    <font>
      <sz val="14"/>
      <name val="Century Gothic"/>
      <family val="2"/>
    </font>
    <font>
      <b/>
      <sz val="8"/>
      <color theme="1"/>
      <name val="Century Gothic"/>
      <family val="2"/>
    </font>
    <font>
      <b/>
      <sz val="8"/>
      <color rgb="FFC00000"/>
      <name val="Century Gothic"/>
      <family val="2"/>
    </font>
    <font>
      <sz val="10"/>
      <name val="Century Gothic"/>
      <family val="2"/>
    </font>
    <font>
      <b/>
      <sz val="10"/>
      <name val="Century Gothic"/>
      <family val="2"/>
    </font>
    <font>
      <b/>
      <sz val="8"/>
      <color rgb="FFFF0000"/>
      <name val="Century Gothic"/>
      <family val="2"/>
    </font>
    <font>
      <sz val="8"/>
      <color theme="1"/>
      <name val="Century Gothic"/>
      <family val="2"/>
    </font>
    <font>
      <sz val="8"/>
      <color theme="0" tint="-0.249977111117893"/>
      <name val="Century Gothic"/>
      <family val="2"/>
    </font>
    <font>
      <sz val="8"/>
      <color theme="1"/>
      <name val="Century Gothic"/>
      <family val="1"/>
    </font>
  </fonts>
  <fills count="7">
    <fill>
      <patternFill patternType="none"/>
    </fill>
    <fill>
      <patternFill patternType="gray125"/>
    </fill>
    <fill>
      <patternFill patternType="mediumGray"/>
    </fill>
    <fill>
      <patternFill patternType="solid">
        <fgColor theme="6" tint="0.59996337778862885"/>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3" borderId="1"/>
  </cellStyleXfs>
  <cellXfs count="68">
    <xf numFmtId="0" fontId="0" fillId="0" borderId="0" xfId="0"/>
    <xf numFmtId="0" fontId="3" fillId="0" borderId="5" xfId="0" applyFont="1" applyBorder="1" applyProtection="1">
      <protection locked="0"/>
    </xf>
    <xf numFmtId="0" fontId="3" fillId="4" borderId="5" xfId="0" applyFont="1" applyFill="1" applyBorder="1" applyProtection="1">
      <protection locked="0"/>
    </xf>
    <xf numFmtId="0" fontId="2" fillId="0" borderId="5" xfId="0" applyFont="1" applyBorder="1" applyProtection="1">
      <protection locked="0"/>
    </xf>
    <xf numFmtId="0" fontId="2" fillId="0" borderId="5" xfId="0" applyFont="1" applyFill="1" applyBorder="1" applyAlignment="1" applyProtection="1">
      <protection locked="0"/>
    </xf>
    <xf numFmtId="0" fontId="2" fillId="0" borderId="5" xfId="0" applyFont="1" applyFill="1" applyBorder="1" applyProtection="1">
      <protection locked="0"/>
    </xf>
    <xf numFmtId="0" fontId="2" fillId="0" borderId="6" xfId="0" applyFont="1" applyFill="1" applyBorder="1" applyAlignment="1" applyProtection="1">
      <protection locked="0"/>
    </xf>
    <xf numFmtId="0" fontId="3" fillId="4" borderId="5" xfId="0" applyFont="1" applyFill="1" applyBorder="1" applyAlignment="1" applyProtection="1">
      <protection locked="0"/>
    </xf>
    <xf numFmtId="0" fontId="2" fillId="5" borderId="6" xfId="0" applyFont="1" applyFill="1" applyBorder="1" applyAlignment="1" applyProtection="1">
      <alignment horizontal="left"/>
      <protection locked="0"/>
    </xf>
    <xf numFmtId="0" fontId="2" fillId="5" borderId="5" xfId="0" applyFont="1" applyFill="1" applyBorder="1" applyProtection="1">
      <protection locked="0"/>
    </xf>
    <xf numFmtId="0" fontId="2" fillId="0" borderId="7" xfId="0" applyFont="1" applyBorder="1" applyProtection="1">
      <protection locked="0"/>
    </xf>
    <xf numFmtId="0" fontId="3" fillId="0" borderId="7" xfId="0" applyFont="1" applyFill="1" applyBorder="1" applyProtection="1">
      <protection locked="0"/>
    </xf>
    <xf numFmtId="0" fontId="2" fillId="6" borderId="5" xfId="0" applyFont="1" applyFill="1" applyBorder="1" applyProtection="1">
      <protection locked="0"/>
    </xf>
    <xf numFmtId="0" fontId="0" fillId="0" borderId="5" xfId="0" applyBorder="1"/>
    <xf numFmtId="0" fontId="0" fillId="0" borderId="8" xfId="0" applyBorder="1"/>
    <xf numFmtId="0" fontId="3" fillId="5" borderId="5" xfId="0" applyFont="1" applyFill="1" applyBorder="1" applyAlignment="1" applyProtection="1">
      <alignment horizontal="left"/>
      <protection locked="0"/>
    </xf>
    <xf numFmtId="0" fontId="0" fillId="0" borderId="0" xfId="0" applyAlignment="1"/>
    <xf numFmtId="0" fontId="4" fillId="0" borderId="0" xfId="0" applyFont="1" applyAlignment="1">
      <alignment wrapText="1"/>
    </xf>
    <xf numFmtId="0" fontId="4" fillId="0" borderId="0" xfId="0" applyFont="1" applyAlignment="1">
      <alignment wrapText="1"/>
    </xf>
    <xf numFmtId="0" fontId="2" fillId="2" borderId="5" xfId="0" applyFont="1" applyFill="1" applyBorder="1" applyProtection="1">
      <protection locked="0"/>
    </xf>
    <xf numFmtId="0" fontId="8" fillId="0" borderId="0" xfId="0" applyFont="1" applyAlignment="1">
      <alignment wrapText="1"/>
    </xf>
    <xf numFmtId="164" fontId="2" fillId="0" borderId="5" xfId="0" applyNumberFormat="1" applyFont="1" applyBorder="1" applyProtection="1">
      <protection locked="0"/>
    </xf>
    <xf numFmtId="164" fontId="2" fillId="0" borderId="5" xfId="0" applyNumberFormat="1" applyFont="1" applyFill="1" applyBorder="1" applyProtection="1">
      <protection locked="0"/>
    </xf>
    <xf numFmtId="164" fontId="2" fillId="0" borderId="5" xfId="0" applyNumberFormat="1" applyFont="1" applyFill="1" applyBorder="1" applyProtection="1"/>
    <xf numFmtId="164" fontId="2" fillId="0" borderId="5" xfId="0" applyNumberFormat="1" applyFont="1" applyBorder="1" applyProtection="1"/>
    <xf numFmtId="164" fontId="2" fillId="0" borderId="5" xfId="0" applyNumberFormat="1" applyFont="1" applyBorder="1" applyAlignment="1" applyProtection="1">
      <protection locked="0"/>
    </xf>
    <xf numFmtId="164" fontId="2" fillId="5" borderId="5" xfId="0" applyNumberFormat="1" applyFont="1" applyFill="1" applyBorder="1" applyProtection="1"/>
    <xf numFmtId="164" fontId="3" fillId="6" borderId="5" xfId="0" applyNumberFormat="1" applyFont="1" applyFill="1" applyBorder="1" applyProtection="1"/>
    <xf numFmtId="164" fontId="3" fillId="5" borderId="5" xfId="0" applyNumberFormat="1" applyFont="1" applyFill="1" applyBorder="1" applyProtection="1"/>
    <xf numFmtId="164" fontId="6" fillId="0" borderId="5" xfId="0" applyNumberFormat="1" applyFont="1" applyBorder="1" applyAlignment="1"/>
    <xf numFmtId="0" fontId="2" fillId="0" borderId="9" xfId="0" applyFont="1" applyFill="1" applyBorder="1" applyProtection="1">
      <protection locked="0"/>
    </xf>
    <xf numFmtId="0" fontId="2" fillId="5" borderId="6" xfId="0" applyFont="1" applyFill="1" applyBorder="1" applyAlignment="1" applyProtection="1">
      <alignment horizontal="left"/>
      <protection locked="0"/>
    </xf>
    <xf numFmtId="0" fontId="3" fillId="6" borderId="6" xfId="0" applyFont="1" applyFill="1" applyBorder="1" applyAlignment="1" applyProtection="1">
      <alignment horizontal="left"/>
      <protection locked="0"/>
    </xf>
    <xf numFmtId="0" fontId="3" fillId="5" borderId="6" xfId="0" applyFont="1" applyFill="1" applyBorder="1" applyAlignment="1" applyProtection="1">
      <alignment horizontal="left"/>
      <protection locked="0"/>
    </xf>
    <xf numFmtId="0" fontId="4" fillId="0" borderId="0" xfId="0" applyFont="1" applyAlignment="1">
      <alignment wrapText="1"/>
    </xf>
    <xf numFmtId="0" fontId="9" fillId="0" borderId="4" xfId="0" applyFont="1" applyBorder="1" applyAlignment="1">
      <alignment vertical="top" wrapText="1"/>
    </xf>
    <xf numFmtId="0" fontId="9" fillId="0" borderId="0" xfId="0" applyFont="1" applyAlignment="1">
      <alignment vertical="center" wrapText="1"/>
    </xf>
    <xf numFmtId="0" fontId="11" fillId="0" borderId="0" xfId="0" applyFont="1"/>
    <xf numFmtId="0" fontId="10" fillId="5" borderId="6" xfId="0" applyFont="1" applyFill="1" applyBorder="1" applyAlignment="1" applyProtection="1">
      <alignment horizontal="left"/>
      <protection locked="0"/>
    </xf>
    <xf numFmtId="0" fontId="12" fillId="0" borderId="5" xfId="0" applyFont="1" applyBorder="1" applyProtection="1">
      <protection locked="0"/>
    </xf>
    <xf numFmtId="0" fontId="12" fillId="0" borderId="5" xfId="0" applyFont="1" applyBorder="1" applyAlignment="1" applyProtection="1">
      <alignment wrapText="1"/>
      <protection locked="0"/>
    </xf>
    <xf numFmtId="0" fontId="2" fillId="0" borderId="5" xfId="0" applyFont="1" applyBorder="1" applyAlignment="1" applyProtection="1">
      <alignment wrapText="1"/>
      <protection locked="0"/>
    </xf>
    <xf numFmtId="0" fontId="11" fillId="0" borderId="5" xfId="0" applyFont="1" applyBorder="1" applyAlignment="1" applyProtection="1">
      <alignment wrapText="1"/>
      <protection locked="0"/>
    </xf>
    <xf numFmtId="0" fontId="13" fillId="0" borderId="5" xfId="0" applyFont="1" applyBorder="1" applyAlignment="1" applyProtection="1">
      <alignment wrapText="1"/>
      <protection locked="0"/>
    </xf>
    <xf numFmtId="0" fontId="11" fillId="0" borderId="5" xfId="0" applyFont="1" applyBorder="1" applyProtection="1">
      <protection locked="0"/>
    </xf>
    <xf numFmtId="0" fontId="2" fillId="0" borderId="5" xfId="0" applyFont="1" applyFill="1" applyBorder="1" applyAlignment="1" applyProtection="1">
      <alignment wrapText="1"/>
      <protection locked="0"/>
    </xf>
    <xf numFmtId="0" fontId="3" fillId="0" borderId="6" xfId="0" applyFont="1" applyBorder="1" applyAlignment="1" applyProtection="1">
      <protection locked="0"/>
    </xf>
    <xf numFmtId="0" fontId="0" fillId="0" borderId="3" xfId="0" applyBorder="1" applyAlignment="1"/>
    <xf numFmtId="0" fontId="0" fillId="0" borderId="7" xfId="0" applyBorder="1" applyAlignment="1"/>
    <xf numFmtId="0" fontId="6" fillId="0" borderId="3" xfId="0" applyFont="1" applyBorder="1" applyAlignment="1"/>
    <xf numFmtId="0" fontId="3" fillId="4" borderId="6" xfId="0" applyFont="1" applyFill="1" applyBorder="1" applyAlignment="1" applyProtection="1">
      <protection locked="0"/>
    </xf>
    <xf numFmtId="0" fontId="3" fillId="6" borderId="6" xfId="0" applyFont="1" applyFill="1" applyBorder="1" applyAlignment="1" applyProtection="1">
      <alignment horizontal="left"/>
      <protection locked="0"/>
    </xf>
    <xf numFmtId="0" fontId="0" fillId="6" borderId="3" xfId="0" applyFill="1" applyBorder="1" applyAlignment="1"/>
    <xf numFmtId="0" fontId="0" fillId="6" borderId="7" xfId="0" applyFill="1" applyBorder="1" applyAlignment="1"/>
    <xf numFmtId="0" fontId="2" fillId="5" borderId="6" xfId="0" applyFont="1" applyFill="1" applyBorder="1" applyAlignment="1" applyProtection="1">
      <alignment horizontal="left"/>
      <protection locked="0"/>
    </xf>
    <xf numFmtId="0" fontId="3" fillId="4" borderId="7" xfId="0" applyFont="1" applyFill="1" applyBorder="1" applyAlignment="1" applyProtection="1">
      <protection locked="0"/>
    </xf>
    <xf numFmtId="0" fontId="0" fillId="0" borderId="3" xfId="0" applyFont="1" applyBorder="1" applyAlignment="1"/>
    <xf numFmtId="0" fontId="0" fillId="0" borderId="7" xfId="0" applyFont="1" applyBorder="1" applyAlignment="1"/>
    <xf numFmtId="0" fontId="0" fillId="0" borderId="3" xfId="0" applyBorder="1" applyAlignment="1">
      <alignment horizontal="left"/>
    </xf>
    <xf numFmtId="0" fontId="0" fillId="0" borderId="7" xfId="0" applyBorder="1" applyAlignment="1">
      <alignment horizontal="left"/>
    </xf>
    <xf numFmtId="0" fontId="5" fillId="0" borderId="0" xfId="0" applyFont="1" applyAlignment="1" applyProtection="1">
      <alignment horizontal="left"/>
      <protection locked="0"/>
    </xf>
    <xf numFmtId="0" fontId="0" fillId="0" borderId="0" xfId="0" applyAlignment="1">
      <alignment horizontal="left"/>
    </xf>
    <xf numFmtId="0" fontId="0" fillId="0" borderId="0" xfId="0" applyAlignment="1"/>
    <xf numFmtId="0" fontId="0" fillId="0" borderId="2" xfId="0" applyBorder="1" applyAlignment="1"/>
    <xf numFmtId="0" fontId="4" fillId="0" borderId="0" xfId="0" applyFont="1" applyAlignment="1">
      <alignment wrapText="1"/>
    </xf>
    <xf numFmtId="0" fontId="3" fillId="0" borderId="3" xfId="0" applyFont="1" applyBorder="1" applyAlignment="1" applyProtection="1">
      <protection locked="0"/>
    </xf>
    <xf numFmtId="0" fontId="3" fillId="0" borderId="7" xfId="0" applyFont="1" applyBorder="1" applyAlignment="1" applyProtection="1">
      <protection locked="0"/>
    </xf>
    <xf numFmtId="0" fontId="4" fillId="0" borderId="0" xfId="0" applyFont="1" applyAlignment="1">
      <alignment horizontal="left" wrapText="1"/>
    </xf>
  </cellXfs>
  <cellStyles count="2">
    <cellStyle name="IRA Totals"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tabSelected="1" topLeftCell="A30" zoomScale="125" zoomScaleNormal="125" workbookViewId="0">
      <selection activeCell="H53" sqref="H53"/>
    </sheetView>
  </sheetViews>
  <sheetFormatPr defaultColWidth="8.85546875" defaultRowHeight="15" x14ac:dyDescent="0.25"/>
  <cols>
    <col min="1" max="1" width="6" customWidth="1"/>
    <col min="2" max="2" width="5.28515625" customWidth="1"/>
    <col min="3" max="3" width="6" customWidth="1"/>
    <col min="4" max="4" width="19.28515625" customWidth="1"/>
    <col min="5" max="5" width="7" bestFit="1" customWidth="1"/>
    <col min="6" max="6" width="9.85546875" customWidth="1"/>
    <col min="7" max="7" width="9.140625" customWidth="1"/>
    <col min="8" max="8" width="56.42578125" customWidth="1"/>
  </cols>
  <sheetData>
    <row r="1" spans="2:12" ht="23.25" customHeight="1" x14ac:dyDescent="0.25">
      <c r="B1" s="64" t="s">
        <v>25</v>
      </c>
      <c r="C1" s="64"/>
      <c r="D1" s="64"/>
      <c r="E1" s="64"/>
      <c r="F1" s="18"/>
      <c r="G1" s="20"/>
      <c r="H1" s="36" t="s">
        <v>55</v>
      </c>
    </row>
    <row r="2" spans="2:12" ht="18.75" customHeight="1" x14ac:dyDescent="0.25">
      <c r="B2" s="67" t="s">
        <v>54</v>
      </c>
      <c r="C2" s="67"/>
      <c r="D2" s="67"/>
      <c r="E2" s="18"/>
      <c r="F2" s="34"/>
      <c r="G2" s="20"/>
      <c r="H2" s="35"/>
    </row>
    <row r="3" spans="2:12" ht="16.5" customHeight="1" x14ac:dyDescent="0.25">
      <c r="B3" s="17"/>
      <c r="C3" s="60"/>
      <c r="D3" s="61"/>
      <c r="E3" s="17"/>
      <c r="F3" s="46" t="s">
        <v>56</v>
      </c>
      <c r="G3" s="65"/>
      <c r="H3" s="66"/>
    </row>
    <row r="4" spans="2:12" ht="15" customHeight="1" x14ac:dyDescent="0.25">
      <c r="B4" s="62"/>
      <c r="C4" s="62"/>
      <c r="D4" s="63"/>
      <c r="E4" s="1" t="s">
        <v>1</v>
      </c>
      <c r="F4" s="46" t="s">
        <v>57</v>
      </c>
      <c r="G4" s="65"/>
      <c r="H4" s="66"/>
      <c r="L4" s="16"/>
    </row>
    <row r="5" spans="2:12" x14ac:dyDescent="0.25">
      <c r="E5" s="1" t="s">
        <v>1</v>
      </c>
      <c r="F5" s="46" t="s">
        <v>58</v>
      </c>
      <c r="G5" s="47"/>
      <c r="H5" s="48"/>
    </row>
    <row r="6" spans="2:12" x14ac:dyDescent="0.25">
      <c r="B6" s="2" t="s">
        <v>29</v>
      </c>
      <c r="C6" s="50" t="s">
        <v>26</v>
      </c>
      <c r="D6" s="55"/>
      <c r="E6" s="2" t="s">
        <v>2</v>
      </c>
      <c r="F6" s="2" t="s">
        <v>3</v>
      </c>
      <c r="G6" s="2" t="s">
        <v>4</v>
      </c>
      <c r="H6" s="2" t="s">
        <v>5</v>
      </c>
    </row>
    <row r="7" spans="2:12" ht="15.75" x14ac:dyDescent="0.3">
      <c r="B7" s="3"/>
      <c r="C7" s="3" t="s">
        <v>1</v>
      </c>
      <c r="D7" s="3" t="s">
        <v>0</v>
      </c>
      <c r="E7" s="21">
        <v>1100</v>
      </c>
      <c r="F7" s="3">
        <v>19</v>
      </c>
      <c r="G7" s="24">
        <f>PRODUCT(F7,E7)</f>
        <v>20900</v>
      </c>
      <c r="H7" s="3" t="s">
        <v>61</v>
      </c>
    </row>
    <row r="8" spans="2:12" ht="15.75" x14ac:dyDescent="0.3">
      <c r="B8" s="3"/>
      <c r="C8" s="3"/>
      <c r="D8" s="3" t="s">
        <v>43</v>
      </c>
      <c r="E8" s="21">
        <v>10</v>
      </c>
      <c r="F8" s="3">
        <v>19</v>
      </c>
      <c r="G8" s="24">
        <f>SUM(E8*F8)</f>
        <v>190</v>
      </c>
      <c r="H8" s="44" t="s">
        <v>51</v>
      </c>
    </row>
    <row r="9" spans="2:12" ht="15.75" x14ac:dyDescent="0.3">
      <c r="B9" s="3"/>
      <c r="C9" s="3"/>
      <c r="D9" s="3" t="s">
        <v>6</v>
      </c>
      <c r="E9" s="21"/>
      <c r="F9" s="3"/>
      <c r="G9" s="24">
        <f t="shared" ref="G9:G17" si="0">PRODUCT(F9,E9)</f>
        <v>0</v>
      </c>
      <c r="H9" s="3" t="s">
        <v>63</v>
      </c>
    </row>
    <row r="10" spans="2:12" ht="39" customHeight="1" x14ac:dyDescent="0.3">
      <c r="B10" s="3"/>
      <c r="C10" s="3"/>
      <c r="D10" s="3" t="s">
        <v>44</v>
      </c>
      <c r="E10" s="21"/>
      <c r="F10" s="3"/>
      <c r="G10" s="24">
        <f>PRODUCT(F10,E10)</f>
        <v>0</v>
      </c>
      <c r="H10" s="40" t="s">
        <v>53</v>
      </c>
      <c r="I10" s="37"/>
    </row>
    <row r="11" spans="2:12" ht="27" x14ac:dyDescent="0.3">
      <c r="B11" s="3"/>
      <c r="C11" s="3"/>
      <c r="D11" s="3" t="s">
        <v>27</v>
      </c>
      <c r="E11" s="21">
        <v>7000</v>
      </c>
      <c r="F11" s="3">
        <v>1</v>
      </c>
      <c r="G11" s="24">
        <f t="shared" si="0"/>
        <v>7000</v>
      </c>
      <c r="H11" s="42" t="s">
        <v>72</v>
      </c>
    </row>
    <row r="12" spans="2:12" ht="15.75" x14ac:dyDescent="0.3">
      <c r="B12" s="3"/>
      <c r="C12" s="3"/>
      <c r="D12" s="3" t="s">
        <v>7</v>
      </c>
      <c r="E12" s="21"/>
      <c r="F12" s="3"/>
      <c r="G12" s="24">
        <f t="shared" si="0"/>
        <v>0</v>
      </c>
      <c r="H12" s="3"/>
    </row>
    <row r="13" spans="2:12" ht="54" x14ac:dyDescent="0.3">
      <c r="B13" s="3"/>
      <c r="C13" s="3"/>
      <c r="D13" s="3" t="s">
        <v>8</v>
      </c>
      <c r="E13" s="21">
        <v>100</v>
      </c>
      <c r="F13" s="3">
        <v>18</v>
      </c>
      <c r="G13" s="24">
        <f t="shared" si="0"/>
        <v>1800</v>
      </c>
      <c r="H13" s="41" t="s">
        <v>59</v>
      </c>
    </row>
    <row r="14" spans="2:12" ht="40.5" x14ac:dyDescent="0.3">
      <c r="B14" s="3"/>
      <c r="C14" s="3" t="s">
        <v>1</v>
      </c>
      <c r="D14" s="3" t="s">
        <v>28</v>
      </c>
      <c r="E14" s="21">
        <v>2500</v>
      </c>
      <c r="F14" s="3">
        <v>1</v>
      </c>
      <c r="G14" s="24">
        <f t="shared" si="0"/>
        <v>2500</v>
      </c>
      <c r="H14" s="43" t="s">
        <v>60</v>
      </c>
    </row>
    <row r="15" spans="2:12" ht="94.5" x14ac:dyDescent="0.3">
      <c r="B15" s="3"/>
      <c r="C15" s="3" t="s">
        <v>1</v>
      </c>
      <c r="D15" s="3" t="s">
        <v>9</v>
      </c>
      <c r="E15" s="21">
        <v>600</v>
      </c>
      <c r="F15" s="3">
        <v>18</v>
      </c>
      <c r="G15" s="24">
        <f t="shared" si="0"/>
        <v>10800</v>
      </c>
      <c r="H15" s="41" t="s">
        <v>73</v>
      </c>
    </row>
    <row r="16" spans="2:12" ht="27" x14ac:dyDescent="0.3">
      <c r="B16" s="4"/>
      <c r="C16" s="4"/>
      <c r="D16" s="3" t="s">
        <v>11</v>
      </c>
      <c r="E16" s="22">
        <v>1250</v>
      </c>
      <c r="F16" s="5">
        <v>3</v>
      </c>
      <c r="G16" s="23">
        <f t="shared" si="0"/>
        <v>3750</v>
      </c>
      <c r="H16" s="45" t="s">
        <v>64</v>
      </c>
    </row>
    <row r="17" spans="2:8" ht="15.75" x14ac:dyDescent="0.3">
      <c r="B17" s="4"/>
      <c r="C17" s="4" t="s">
        <v>12</v>
      </c>
      <c r="D17" s="30" t="s">
        <v>71</v>
      </c>
      <c r="E17" s="22">
        <v>500</v>
      </c>
      <c r="F17" s="5">
        <v>3</v>
      </c>
      <c r="G17" s="24">
        <f t="shared" si="0"/>
        <v>1500</v>
      </c>
      <c r="H17" s="5"/>
    </row>
    <row r="18" spans="2:8" ht="15.75" x14ac:dyDescent="0.3">
      <c r="B18" s="4"/>
      <c r="C18" s="6"/>
      <c r="D18" s="11" t="s">
        <v>19</v>
      </c>
      <c r="E18" s="23">
        <f>SUM(E7:E17)</f>
        <v>13060</v>
      </c>
      <c r="F18" s="5"/>
      <c r="G18" s="23">
        <f>SUM(G7:G17)</f>
        <v>48440</v>
      </c>
      <c r="H18" s="5"/>
    </row>
    <row r="19" spans="2:8" x14ac:dyDescent="0.25">
      <c r="B19" s="2" t="s">
        <v>30</v>
      </c>
      <c r="C19" s="2" t="s">
        <v>13</v>
      </c>
      <c r="D19" s="2"/>
      <c r="E19" s="2" t="s">
        <v>2</v>
      </c>
      <c r="F19" s="2" t="s">
        <v>3</v>
      </c>
      <c r="G19" s="2" t="s">
        <v>4</v>
      </c>
      <c r="H19" s="2" t="s">
        <v>5</v>
      </c>
    </row>
    <row r="20" spans="2:8" ht="15.75" x14ac:dyDescent="0.3">
      <c r="B20" s="3"/>
      <c r="C20" s="3"/>
      <c r="D20" s="3" t="s">
        <v>0</v>
      </c>
      <c r="E20" s="21">
        <v>1100</v>
      </c>
      <c r="F20" s="3">
        <v>1</v>
      </c>
      <c r="G20" s="24">
        <f>PRODUCT(E20,F20)</f>
        <v>1100</v>
      </c>
      <c r="H20" s="3"/>
    </row>
    <row r="21" spans="2:8" ht="15.75" x14ac:dyDescent="0.3">
      <c r="B21" s="3"/>
      <c r="C21" s="3"/>
      <c r="D21" s="3" t="s">
        <v>43</v>
      </c>
      <c r="E21" s="21">
        <v>10</v>
      </c>
      <c r="F21" s="3">
        <v>1</v>
      </c>
      <c r="G21" s="24">
        <f>SUM(E21*F21)</f>
        <v>10</v>
      </c>
      <c r="H21" s="39" t="s">
        <v>51</v>
      </c>
    </row>
    <row r="22" spans="2:8" ht="15.75" x14ac:dyDescent="0.3">
      <c r="B22" s="3"/>
      <c r="C22" s="3"/>
      <c r="D22" s="3" t="s">
        <v>6</v>
      </c>
      <c r="E22" s="21">
        <v>170</v>
      </c>
      <c r="F22" s="3"/>
      <c r="G22" s="24">
        <f t="shared" ref="G22:G28" si="1">PRODUCT(F22,E22)</f>
        <v>170</v>
      </c>
      <c r="H22" s="3" t="s">
        <v>62</v>
      </c>
    </row>
    <row r="23" spans="2:8" ht="15.75" x14ac:dyDescent="0.3">
      <c r="B23" s="3"/>
      <c r="C23" s="3"/>
      <c r="D23" s="3" t="s">
        <v>27</v>
      </c>
      <c r="E23" s="21"/>
      <c r="F23" s="3"/>
      <c r="G23" s="24">
        <f t="shared" si="1"/>
        <v>0</v>
      </c>
      <c r="H23" s="3" t="s">
        <v>65</v>
      </c>
    </row>
    <row r="24" spans="2:8" ht="15.75" x14ac:dyDescent="0.3">
      <c r="B24" s="3"/>
      <c r="C24" s="3"/>
      <c r="D24" s="3" t="s">
        <v>7</v>
      </c>
      <c r="E24" s="21"/>
      <c r="F24" s="3"/>
      <c r="G24" s="24">
        <f t="shared" si="1"/>
        <v>0</v>
      </c>
      <c r="H24" s="3"/>
    </row>
    <row r="25" spans="2:8" ht="15.75" x14ac:dyDescent="0.3">
      <c r="B25" s="3"/>
      <c r="C25" s="3"/>
      <c r="D25" s="3" t="s">
        <v>8</v>
      </c>
      <c r="E25" s="21">
        <v>100</v>
      </c>
      <c r="F25" s="3">
        <v>1</v>
      </c>
      <c r="G25" s="24">
        <f t="shared" si="1"/>
        <v>100</v>
      </c>
      <c r="H25" s="3" t="s">
        <v>66</v>
      </c>
    </row>
    <row r="26" spans="2:8" ht="15.75" x14ac:dyDescent="0.3">
      <c r="B26" s="3"/>
      <c r="C26" s="3"/>
      <c r="D26" s="3" t="s">
        <v>28</v>
      </c>
      <c r="E26" s="21"/>
      <c r="F26" s="3"/>
      <c r="G26" s="24">
        <f t="shared" si="1"/>
        <v>0</v>
      </c>
      <c r="H26" s="3" t="s">
        <v>67</v>
      </c>
    </row>
    <row r="27" spans="2:8" ht="15.75" x14ac:dyDescent="0.3">
      <c r="B27" s="3"/>
      <c r="C27" s="3"/>
      <c r="D27" s="3" t="s">
        <v>9</v>
      </c>
      <c r="E27" s="21">
        <v>600</v>
      </c>
      <c r="F27" s="3">
        <v>1</v>
      </c>
      <c r="G27" s="24">
        <f t="shared" si="1"/>
        <v>600</v>
      </c>
      <c r="H27" s="3" t="s">
        <v>66</v>
      </c>
    </row>
    <row r="28" spans="2:8" ht="15.75" x14ac:dyDescent="0.3">
      <c r="B28" s="3"/>
      <c r="C28" s="3" t="s">
        <v>12</v>
      </c>
      <c r="D28" s="3"/>
      <c r="E28" s="21"/>
      <c r="F28" s="3"/>
      <c r="G28" s="24">
        <f t="shared" si="1"/>
        <v>0</v>
      </c>
      <c r="H28" s="3"/>
    </row>
    <row r="29" spans="2:8" ht="15.75" x14ac:dyDescent="0.3">
      <c r="B29" s="3"/>
      <c r="C29" s="3"/>
      <c r="D29" s="1" t="s">
        <v>20</v>
      </c>
      <c r="E29" s="24">
        <f>SUM(E20:E28)</f>
        <v>1980</v>
      </c>
      <c r="F29" s="19"/>
      <c r="G29" s="24">
        <f>SUM(G20:G28)</f>
        <v>1980</v>
      </c>
      <c r="H29" s="10"/>
    </row>
    <row r="30" spans="2:8" x14ac:dyDescent="0.25">
      <c r="B30" s="2" t="s">
        <v>31</v>
      </c>
      <c r="C30" s="2" t="s">
        <v>14</v>
      </c>
      <c r="D30" s="2"/>
      <c r="E30" s="7" t="s">
        <v>2</v>
      </c>
      <c r="F30" s="2" t="s">
        <v>3</v>
      </c>
      <c r="G30" s="2" t="s">
        <v>4</v>
      </c>
      <c r="H30" s="2" t="s">
        <v>5</v>
      </c>
    </row>
    <row r="31" spans="2:8" ht="27" x14ac:dyDescent="0.3">
      <c r="B31" s="3"/>
      <c r="C31" s="3"/>
      <c r="D31" s="3" t="s">
        <v>15</v>
      </c>
      <c r="E31" s="25">
        <v>250</v>
      </c>
      <c r="F31" s="3">
        <v>1</v>
      </c>
      <c r="G31" s="24">
        <f>PRODUCT(E31,F31)</f>
        <v>250</v>
      </c>
      <c r="H31" s="41" t="s">
        <v>68</v>
      </c>
    </row>
    <row r="32" spans="2:8" ht="27.75" customHeight="1" x14ac:dyDescent="0.3">
      <c r="B32" s="3"/>
      <c r="C32" s="3"/>
      <c r="D32" s="3" t="s">
        <v>50</v>
      </c>
      <c r="E32" s="21"/>
      <c r="F32" s="3"/>
      <c r="G32" s="24">
        <f t="shared" ref="G32:G33" si="2">PRODUCT(E32,F32)</f>
        <v>0</v>
      </c>
      <c r="H32" s="40" t="s">
        <v>52</v>
      </c>
    </row>
    <row r="33" spans="2:8" ht="27" x14ac:dyDescent="0.3">
      <c r="B33" s="3"/>
      <c r="C33" s="3" t="s">
        <v>12</v>
      </c>
      <c r="D33" s="3" t="s">
        <v>69</v>
      </c>
      <c r="E33" s="21">
        <v>1250</v>
      </c>
      <c r="F33" s="3">
        <v>2</v>
      </c>
      <c r="G33" s="24">
        <f t="shared" si="2"/>
        <v>2500</v>
      </c>
      <c r="H33" s="41" t="s">
        <v>70</v>
      </c>
    </row>
    <row r="34" spans="2:8" ht="15.75" x14ac:dyDescent="0.3">
      <c r="B34" s="3"/>
      <c r="C34" s="3"/>
      <c r="D34" s="1" t="s">
        <v>21</v>
      </c>
      <c r="E34" s="24">
        <f>SUM(E31:E33)</f>
        <v>1500</v>
      </c>
      <c r="F34" s="19"/>
      <c r="G34" s="24">
        <f>SUM(E31:E33)</f>
        <v>1500</v>
      </c>
      <c r="H34" s="3"/>
    </row>
    <row r="35" spans="2:8" x14ac:dyDescent="0.25">
      <c r="B35" s="2" t="s">
        <v>32</v>
      </c>
      <c r="C35" s="2" t="s">
        <v>17</v>
      </c>
      <c r="D35" s="2"/>
      <c r="E35" s="7" t="s">
        <v>2</v>
      </c>
      <c r="F35" s="2" t="s">
        <v>3</v>
      </c>
      <c r="G35" s="2" t="s">
        <v>4</v>
      </c>
      <c r="H35" s="2" t="s">
        <v>5</v>
      </c>
    </row>
    <row r="36" spans="2:8" ht="15.75" x14ac:dyDescent="0.3">
      <c r="B36" s="3"/>
      <c r="C36" s="3"/>
      <c r="D36" s="3" t="s">
        <v>18</v>
      </c>
      <c r="E36" s="25"/>
      <c r="F36" s="3"/>
      <c r="G36" s="24">
        <f t="shared" ref="G36:G40" si="3">PRODUCT(F36,E36)</f>
        <v>0</v>
      </c>
      <c r="H36" s="3"/>
    </row>
    <row r="37" spans="2:8" ht="15.75" x14ac:dyDescent="0.3">
      <c r="B37" s="3"/>
      <c r="C37" s="3"/>
      <c r="D37" s="3" t="s">
        <v>23</v>
      </c>
      <c r="E37" s="21"/>
      <c r="F37" s="3"/>
      <c r="G37" s="24">
        <f t="shared" si="3"/>
        <v>0</v>
      </c>
      <c r="H37" s="3"/>
    </row>
    <row r="38" spans="2:8" ht="15.75" x14ac:dyDescent="0.3">
      <c r="B38" s="3"/>
      <c r="C38" s="3"/>
      <c r="D38" s="3" t="s">
        <v>10</v>
      </c>
      <c r="E38" s="21"/>
      <c r="F38" s="3"/>
      <c r="G38" s="24">
        <f t="shared" si="3"/>
        <v>0</v>
      </c>
      <c r="H38" s="3"/>
    </row>
    <row r="39" spans="2:8" ht="15.75" x14ac:dyDescent="0.3">
      <c r="B39" s="3"/>
      <c r="C39" s="3"/>
      <c r="D39" s="3" t="s">
        <v>24</v>
      </c>
      <c r="E39" s="21">
        <v>75</v>
      </c>
      <c r="F39" s="3">
        <v>18</v>
      </c>
      <c r="G39" s="24">
        <f t="shared" si="3"/>
        <v>1350</v>
      </c>
      <c r="H39" s="3"/>
    </row>
    <row r="40" spans="2:8" ht="15.75" x14ac:dyDescent="0.3">
      <c r="B40" s="3"/>
      <c r="C40" s="3" t="s">
        <v>16</v>
      </c>
      <c r="D40" s="3"/>
      <c r="E40" s="21"/>
      <c r="F40" s="3"/>
      <c r="G40" s="24">
        <f t="shared" si="3"/>
        <v>0</v>
      </c>
      <c r="H40" s="3"/>
    </row>
    <row r="41" spans="2:8" ht="15.75" x14ac:dyDescent="0.3">
      <c r="B41" s="3"/>
      <c r="C41" s="3"/>
      <c r="D41" s="1" t="s">
        <v>22</v>
      </c>
      <c r="E41" s="24">
        <f>SUM(E36:E40)</f>
        <v>75</v>
      </c>
      <c r="F41" s="19"/>
      <c r="G41" s="24">
        <f>SUM(G36:G40)</f>
        <v>1350</v>
      </c>
      <c r="H41" s="3"/>
    </row>
    <row r="42" spans="2:8" x14ac:dyDescent="0.25">
      <c r="B42" s="50" t="s">
        <v>37</v>
      </c>
      <c r="C42" s="47"/>
      <c r="D42" s="47"/>
      <c r="E42" s="47"/>
      <c r="F42" s="47"/>
      <c r="G42" s="47"/>
      <c r="H42" s="48"/>
    </row>
    <row r="43" spans="2:8" ht="15.75" x14ac:dyDescent="0.3">
      <c r="B43" s="33" t="s">
        <v>38</v>
      </c>
      <c r="C43" s="54" t="s">
        <v>42</v>
      </c>
      <c r="D43" s="47"/>
      <c r="E43" s="47"/>
      <c r="F43" s="48"/>
      <c r="G43" s="26">
        <f>G18</f>
        <v>48440</v>
      </c>
      <c r="H43" s="9"/>
    </row>
    <row r="44" spans="2:8" ht="15.75" x14ac:dyDescent="0.3">
      <c r="B44" s="38" t="s">
        <v>39</v>
      </c>
      <c r="C44" s="54" t="s">
        <v>45</v>
      </c>
      <c r="D44" s="56"/>
      <c r="E44" s="56"/>
      <c r="F44" s="57"/>
      <c r="G44" s="28">
        <f>PRODUCT(G43,0.67)</f>
        <v>32454.800000000003</v>
      </c>
      <c r="H44" s="15"/>
    </row>
    <row r="45" spans="2:8" ht="15.75" x14ac:dyDescent="0.3">
      <c r="B45" s="33" t="s">
        <v>40</v>
      </c>
      <c r="C45" s="54" t="s">
        <v>33</v>
      </c>
      <c r="D45" s="47"/>
      <c r="E45" s="47"/>
      <c r="F45" s="48"/>
      <c r="G45" s="26">
        <f>G29</f>
        <v>1980</v>
      </c>
      <c r="H45" s="9" t="s">
        <v>34</v>
      </c>
    </row>
    <row r="46" spans="2:8" ht="15.75" x14ac:dyDescent="0.3">
      <c r="B46" s="33" t="s">
        <v>41</v>
      </c>
      <c r="C46" s="54" t="s">
        <v>35</v>
      </c>
      <c r="D46" s="47"/>
      <c r="E46" s="47"/>
      <c r="F46" s="48"/>
      <c r="G46" s="26">
        <f>G34</f>
        <v>1500</v>
      </c>
      <c r="H46" s="9" t="s">
        <v>36</v>
      </c>
    </row>
    <row r="47" spans="2:8" ht="15.75" x14ac:dyDescent="0.3">
      <c r="B47" s="32"/>
      <c r="C47" s="51" t="s">
        <v>47</v>
      </c>
      <c r="D47" s="52"/>
      <c r="E47" s="52"/>
      <c r="F47" s="53"/>
      <c r="G47" s="27">
        <f>SUM(G43,G45,G46)</f>
        <v>51920</v>
      </c>
      <c r="H47" s="12"/>
    </row>
    <row r="48" spans="2:8" x14ac:dyDescent="0.25">
      <c r="B48" s="13"/>
      <c r="C48" s="49" t="s">
        <v>46</v>
      </c>
      <c r="D48" s="49"/>
      <c r="E48" s="49"/>
      <c r="F48" s="49"/>
      <c r="G48" s="29">
        <f>SUM(G44,G45,G46)</f>
        <v>35934.800000000003</v>
      </c>
      <c r="H48" s="14"/>
    </row>
    <row r="49" spans="2:8" ht="15.75" x14ac:dyDescent="0.3">
      <c r="B49" s="8"/>
      <c r="C49" s="54" t="s">
        <v>48</v>
      </c>
      <c r="D49" s="47"/>
      <c r="E49" s="47"/>
      <c r="F49" s="48"/>
      <c r="G49" s="26">
        <f>PRODUCT(G43,0.33)</f>
        <v>15985.2</v>
      </c>
      <c r="H49" s="15"/>
    </row>
    <row r="50" spans="2:8" ht="15.75" x14ac:dyDescent="0.3">
      <c r="B50" s="31"/>
      <c r="C50" s="54" t="s">
        <v>49</v>
      </c>
      <c r="D50" s="58"/>
      <c r="E50" s="58"/>
      <c r="F50" s="59"/>
      <c r="G50" s="26"/>
      <c r="H50" s="15"/>
    </row>
  </sheetData>
  <mergeCells count="17">
    <mergeCell ref="C3:D3"/>
    <mergeCell ref="B4:D4"/>
    <mergeCell ref="B1:E1"/>
    <mergeCell ref="F3:H3"/>
    <mergeCell ref="F4:H4"/>
    <mergeCell ref="B2:D2"/>
    <mergeCell ref="C49:F49"/>
    <mergeCell ref="C43:F43"/>
    <mergeCell ref="C46:F46"/>
    <mergeCell ref="C44:F44"/>
    <mergeCell ref="C50:F50"/>
    <mergeCell ref="F5:H5"/>
    <mergeCell ref="C48:F48"/>
    <mergeCell ref="B42:H42"/>
    <mergeCell ref="C47:F47"/>
    <mergeCell ref="C45:F45"/>
    <mergeCell ref="C6:D6"/>
  </mergeCells>
  <pageMargins left="0.2" right="0.25" top="0.25" bottom="0.3" header="0.3" footer="0.3"/>
  <pageSetup scale="76" orientation="portrait" r:id="rId1"/>
  <headerFooter scaleWithDoc="0" alignWithMargins="0">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IRA Activities Requiring Travel</vt:lpstr>
      <vt:lpstr>Sheet2</vt:lpstr>
    </vt:vector>
  </TitlesOfParts>
  <Company>CSUCI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CSU User</cp:lastModifiedBy>
  <cp:lastPrinted>2019-03-21T16:23:09Z</cp:lastPrinted>
  <dcterms:created xsi:type="dcterms:W3CDTF">2013-01-23T23:52:36Z</dcterms:created>
  <dcterms:modified xsi:type="dcterms:W3CDTF">2019-03-21T16:23:19Z</dcterms:modified>
</cp:coreProperties>
</file>