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cademics\IRA\AY1819, AY1718\Applications\Fall 2019 Activities\"/>
    </mc:Choice>
  </mc:AlternateContent>
  <bookViews>
    <workbookView xWindow="0" yWindow="0" windowWidth="25200" windowHeight="11985"/>
  </bookViews>
  <sheets>
    <sheet name="IRA Activities Requiring Travel" sheetId="2" r:id="rId1"/>
    <sheet name="Sheet2" sheetId="3" r:id="rId2"/>
  </sheets>
  <calcPr calcId="152511"/>
</workbook>
</file>

<file path=xl/calcChain.xml><?xml version="1.0" encoding="utf-8"?>
<calcChain xmlns="http://schemas.openxmlformats.org/spreadsheetml/2006/main">
  <c r="G48" i="2" l="1"/>
  <c r="G9" i="2" l="1"/>
  <c r="G8" i="2" l="1"/>
  <c r="G21" i="2"/>
  <c r="G10" i="2" l="1"/>
  <c r="G17" i="2"/>
  <c r="G14" i="2"/>
  <c r="G20" i="2"/>
  <c r="G35" i="2"/>
  <c r="G47" i="2" s="1"/>
  <c r="G34" i="2"/>
  <c r="G33" i="2"/>
  <c r="G32" i="2"/>
  <c r="E35" i="2"/>
  <c r="G41" i="2"/>
  <c r="G40" i="2"/>
  <c r="G39" i="2"/>
  <c r="G38" i="2"/>
  <c r="G37" i="2"/>
  <c r="G29" i="2"/>
  <c r="G28" i="2"/>
  <c r="G27" i="2"/>
  <c r="G26" i="2"/>
  <c r="G25" i="2"/>
  <c r="G24" i="2"/>
  <c r="G23" i="2"/>
  <c r="G16" i="2"/>
  <c r="G15" i="2"/>
  <c r="G13" i="2"/>
  <c r="G12" i="2"/>
  <c r="G11" i="2"/>
  <c r="G7" i="2"/>
  <c r="E42" i="2"/>
  <c r="E30" i="2"/>
  <c r="E18" i="2"/>
  <c r="G18" i="2" l="1"/>
  <c r="G44" i="2" s="1"/>
  <c r="G42" i="2"/>
  <c r="G30" i="2"/>
  <c r="G46" i="2" s="1"/>
  <c r="G50" i="2" l="1"/>
  <c r="G45" i="2"/>
  <c r="G49" i="2" s="1"/>
</calcChain>
</file>

<file path=xl/sharedStrings.xml><?xml version="1.0" encoding="utf-8"?>
<sst xmlns="http://schemas.openxmlformats.org/spreadsheetml/2006/main" count="99" uniqueCount="66">
  <si>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</si>
  <si>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</si>
  <si>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</si>
  <si>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</si>
  <si>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</si>
  <si>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</si>
  <si>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</si>
  <si>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</si>
  <si>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</si>
  <si>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</si>
  <si>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</si>
  <si>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</si>
  <si>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</si>
  <si>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</si>
  <si>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Operating Expense Budget</t>
  </si>
  <si>
    <t>Supplies</t>
  </si>
  <si>
    <t xml:space="preserve">Other: </t>
  </si>
  <si>
    <t>Out of Pocket Student Expenses</t>
  </si>
  <si>
    <t>Health Insurance</t>
  </si>
  <si>
    <t>STUDENT TRAVEL TOTALS</t>
  </si>
  <si>
    <t>FACULTY TRAVEL TOTALS</t>
  </si>
  <si>
    <t>OPERATING EXP. TOTALS</t>
  </si>
  <si>
    <t>STUDENT EXP. TOTALS</t>
  </si>
  <si>
    <t>Tuition/Registration</t>
  </si>
  <si>
    <t>Out of Pocket Meals</t>
  </si>
  <si>
    <t>IRA Travel Activity Budget</t>
  </si>
  <si>
    <t>Student traveling expenses:</t>
  </si>
  <si>
    <t>Lodging</t>
  </si>
  <si>
    <t>Meals (included)</t>
  </si>
  <si>
    <t>I.</t>
  </si>
  <si>
    <t>II.</t>
  </si>
  <si>
    <t>III.</t>
  </si>
  <si>
    <t>IV.</t>
  </si>
  <si>
    <t>Total Faculty Travel Expenses</t>
  </si>
  <si>
    <t>If funded at 100%</t>
  </si>
  <si>
    <t>Operating Expenses</t>
  </si>
  <si>
    <t>if funded at 100%</t>
  </si>
  <si>
    <r>
      <t xml:space="preserve">V.  </t>
    </r>
    <r>
      <rPr>
        <b/>
        <sz val="8"/>
        <color rgb="FFFF0000"/>
        <rFont val="Century Gothic"/>
        <family val="2"/>
      </rPr>
      <t>UNIV 391 and 392 TRIPS ONLY</t>
    </r>
    <r>
      <rPr>
        <b/>
        <sz val="8"/>
        <rFont val="Century Gothic"/>
        <family val="2"/>
      </rPr>
      <t xml:space="preserve">. Total costs of the trip. </t>
    </r>
    <r>
      <rPr>
        <b/>
        <sz val="8"/>
        <color rgb="FFC00000"/>
        <rFont val="Century Gothic"/>
        <family val="2"/>
      </rPr>
      <t>Please Note that Formulas Calculate Automatically</t>
    </r>
  </si>
  <si>
    <t>A</t>
  </si>
  <si>
    <t>B</t>
  </si>
  <si>
    <t>C</t>
  </si>
  <si>
    <t>D</t>
  </si>
  <si>
    <t xml:space="preserve">Total Fundable Student Traveling Expenses </t>
  </si>
  <si>
    <t>Airfare - AMEX charge</t>
  </si>
  <si>
    <t>Boat Transportation</t>
  </si>
  <si>
    <t>UNIV 391/392: Max IRA funding @ 2/3rd of student total cost</t>
  </si>
  <si>
    <t>UNIV 391/392 TOTAL IRA FUND REQUEST (total of B,C,D)</t>
  </si>
  <si>
    <t>TOTAL TRIP COST for Non-UNIV 391/392 (total of A,C,D)</t>
  </si>
  <si>
    <t>UNIV 391/392: 1/3 of costs payable by students via lab fee</t>
  </si>
  <si>
    <t>If course fee is setup differently with other amount, list here</t>
  </si>
  <si>
    <t xml:space="preserve">IRA Proposal Sponsor Name: Annie White </t>
  </si>
  <si>
    <t>Number of Students Participating: 15</t>
  </si>
  <si>
    <t>Number of Faculty: 1</t>
  </si>
  <si>
    <t xml:space="preserve"> Airfaire from LAX to Auckland, NZ (Roundtrip)</t>
  </si>
  <si>
    <t>All meals are covered with lodging; other meals are not included in some of the cultural activities; the few that aren't covered, will be paid by students.</t>
  </si>
  <si>
    <t>Automatically added if using CSU Travel Stor</t>
  </si>
  <si>
    <t>Wire fees and potential exchange fee fluctuations; may not need; airport transportation to and from LAX; and the Vodafone sims card</t>
  </si>
  <si>
    <t>I have learned from Risk Mgt that this fee is paid from other University sources, not IRA or students</t>
  </si>
  <si>
    <t>Comments</t>
  </si>
  <si>
    <t>Budgeting 2 lunches @ $15 and 3 dinners at $25</t>
  </si>
  <si>
    <t>Auckland Musuem, Waitangi Treaty Grounds, Russel Island, and Marae Stay on Waiheke Island (See UNIV 392 itinerary for detailed explanation of cultural activities)</t>
  </si>
  <si>
    <t>Activity Title: UNIV 392- Narrative Stories in New Zealand (March 19-30, 2020)</t>
  </si>
  <si>
    <t xml:space="preserve">Bus rental from Auckland airport to St. Cuthbert College; Bus rental for all transportation around Auckland area and to Waitangi Treaty Grounds; cost for 8 day bus rental to cultural activities, early childhood center visits, etc. See itinerary for activity details. </t>
  </si>
  <si>
    <t>Lodging at St. Cuthbert Women's College-single rooms for five nights (3/21-3/26/20)=$500 and Lodging at Copthorne Waitangi for one night (3/26/20). It is a 3.5 hour drive (round trip 7 hours) from St Cuthbert to the Waitangi Treaty Grounds. It is too long of a day to travel to the Waitangi Treaty Grounds and back to St. Cuthbert in one day. Labor law restricts the bus driver from working over time. We need to stay one night in Waitangi at Copthorne hotel in order to spend the day at the Waitangi Treaty Grounds, visit Russel Island and attend evening Maori cultural performance. Note: 7 rooms are double occupancy costs $220 NZD (conversion to USD =$150 per room). Copthorne Lodging includes breakfast meal.</t>
  </si>
  <si>
    <t xml:space="preserve">Note: Costs include, Educational Leadership Project (ELP) honoraium speaker fees for four (4) presentations, speaker travel from Tauranga, Cambridge and Hamilton to Auckland, venue rental, Early Childhood Education center visits (See itinerary for detailed description of ELP lectures and center visits). Also Other costs include, University of Auckland Lecture fees, classoom rental, and visits to Early Childhood Education programs. </t>
  </si>
  <si>
    <t>Lodging at St. Cuthbert Women's College-single rooms for five nights (3/21-3/26/20)= $500 and Lodging at Copthorne Waitangi for one night (3/26/20). It is a 3.5 hour drive (round trip 7 hours) from St Cuthbert to the Waitangi Treaty Grounds. It is too long of a day to travel to the Waitangi Treaty Grounds and back to St. Cuthbert in one day. Labor law restricts the bus driver from working over time. We need to stay one night in Waitangi at Copthorne hotel in order to spend the day at the Waitangi Treaty Grounds, visit Russel Island and attend evening Maori cultural performance. Note: 1 single room for faculty, costs $240 NZD (converstion to USD= $163). Copthorne Lodging includes breakfast meal.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</si>
</sst>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b/>
      <sz val="14"/>
      <name val="Century Gothic"/>
      <family val="2"/>
    </font>
    <font>
      <sz val="14"/>
      <name val="Century Gothic"/>
      <family val="2"/>
    </font>
    <font>
      <b/>
      <sz val="8"/>
      <color theme="1"/>
      <name val="Century Gothic"/>
      <family val="2"/>
    </font>
    <font>
      <b/>
      <sz val="8"/>
      <color rgb="FFC00000"/>
      <name val="Century Gothic"/>
      <family val="2"/>
    </font>
    <font>
      <sz val="10"/>
      <name val="Century Gothic"/>
      <family val="2"/>
    </font>
    <font>
      <b/>
      <sz val="10"/>
      <name val="Century Gothic"/>
      <family val="2"/>
    </font>
    <font>
      <b/>
      <sz val="8"/>
      <color rgb="FFFF0000"/>
      <name val="Century Gothic"/>
      <family val="2"/>
    </font>
    <font>
      <sz val="8"/>
      <color theme="1"/>
      <name val="Century Gothic"/>
      <family val="2"/>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3" borderId="1"/>
  </cellStyleXfs>
  <cellXfs count="66">
    <xf numFmtId="0" fontId="0" fillId="0" borderId="0" xfId="0"/>
    <xf numFmtId="0" fontId="3" fillId="0" borderId="5" xfId="0" applyFont="1" applyBorder="1" applyProtection="1">
      <protection locked="0"/>
    </xf>
    <xf numFmtId="0" fontId="3" fillId="4" borderId="5" xfId="0" applyFont="1" applyFill="1" applyBorder="1" applyProtection="1">
      <protection locked="0"/>
    </xf>
    <xf numFmtId="0" fontId="2" fillId="0" borderId="5" xfId="0" applyFont="1" applyBorder="1" applyProtection="1">
      <protection locked="0"/>
    </xf>
    <xf numFmtId="0" fontId="2" fillId="0" borderId="5" xfId="0" applyFont="1" applyFill="1" applyBorder="1" applyAlignment="1" applyProtection="1">
      <protection locked="0"/>
    </xf>
    <xf numFmtId="0" fontId="2" fillId="0" borderId="5" xfId="0" applyFont="1" applyFill="1" applyBorder="1" applyProtection="1">
      <protection locked="0"/>
    </xf>
    <xf numFmtId="0" fontId="2" fillId="0" borderId="6" xfId="0" applyFont="1" applyFill="1" applyBorder="1" applyAlignment="1" applyProtection="1">
      <protection locked="0"/>
    </xf>
    <xf numFmtId="0" fontId="3" fillId="4" borderId="5" xfId="0" applyFont="1" applyFill="1" applyBorder="1" applyAlignment="1" applyProtection="1">
      <protection locked="0"/>
    </xf>
    <xf numFmtId="0" fontId="2" fillId="5" borderId="6" xfId="0" applyFont="1" applyFill="1" applyBorder="1" applyAlignment="1" applyProtection="1">
      <alignment horizontal="left"/>
      <protection locked="0"/>
    </xf>
    <xf numFmtId="0" fontId="2" fillId="5" borderId="5" xfId="0" applyFont="1" applyFill="1" applyBorder="1" applyProtection="1">
      <protection locked="0"/>
    </xf>
    <xf numFmtId="0" fontId="2" fillId="0" borderId="7" xfId="0" applyFont="1" applyBorder="1" applyProtection="1">
      <protection locked="0"/>
    </xf>
    <xf numFmtId="0" fontId="3" fillId="0" borderId="7" xfId="0" applyFont="1" applyFill="1" applyBorder="1" applyProtection="1">
      <protection locked="0"/>
    </xf>
    <xf numFmtId="0" fontId="2" fillId="6" borderId="5" xfId="0" applyFont="1" applyFill="1" applyBorder="1" applyProtection="1">
      <protection locked="0"/>
    </xf>
    <xf numFmtId="0" fontId="0" fillId="0" borderId="5" xfId="0" applyBorder="1"/>
    <xf numFmtId="0" fontId="0" fillId="0" borderId="8" xfId="0" applyBorder="1"/>
    <xf numFmtId="0" fontId="3" fillId="5" borderId="5" xfId="0" applyFont="1" applyFill="1" applyBorder="1" applyAlignment="1" applyProtection="1">
      <alignment horizontal="left"/>
      <protection locked="0"/>
    </xf>
    <xf numFmtId="0" fontId="0" fillId="0" borderId="0" xfId="0" applyAlignment="1"/>
    <xf numFmtId="0" fontId="4" fillId="0" borderId="0" xfId="0" applyFont="1" applyAlignment="1">
      <alignment wrapText="1"/>
    </xf>
    <xf numFmtId="0" fontId="4" fillId="0" borderId="0" xfId="0" applyFont="1" applyAlignment="1">
      <alignment wrapText="1"/>
    </xf>
    <xf numFmtId="0" fontId="2" fillId="2" borderId="5" xfId="0" applyFont="1" applyFill="1" applyBorder="1" applyProtection="1">
      <protection locked="0"/>
    </xf>
    <xf numFmtId="0" fontId="8" fillId="0" borderId="0" xfId="0" applyFont="1" applyAlignment="1">
      <alignment wrapText="1"/>
    </xf>
    <xf numFmtId="164" fontId="2" fillId="0" borderId="5" xfId="0" applyNumberFormat="1" applyFont="1" applyBorder="1" applyProtection="1">
      <protection locked="0"/>
    </xf>
    <xf numFmtId="164" fontId="2" fillId="0" borderId="5" xfId="0" applyNumberFormat="1" applyFont="1" applyFill="1" applyBorder="1" applyProtection="1">
      <protection locked="0"/>
    </xf>
    <xf numFmtId="164" fontId="2" fillId="0" borderId="5" xfId="0" applyNumberFormat="1" applyFont="1" applyFill="1" applyBorder="1" applyProtection="1"/>
    <xf numFmtId="164" fontId="2" fillId="0" borderId="5" xfId="0" applyNumberFormat="1" applyFont="1" applyBorder="1" applyProtection="1"/>
    <xf numFmtId="164" fontId="2" fillId="0" borderId="5" xfId="0" applyNumberFormat="1" applyFont="1" applyBorder="1" applyAlignment="1" applyProtection="1">
      <protection locked="0"/>
    </xf>
    <xf numFmtId="164" fontId="2" fillId="5" borderId="5" xfId="0" applyNumberFormat="1" applyFont="1" applyFill="1" applyBorder="1" applyProtection="1"/>
    <xf numFmtId="164" fontId="3" fillId="6" borderId="5" xfId="0" applyNumberFormat="1" applyFont="1" applyFill="1" applyBorder="1" applyProtection="1"/>
    <xf numFmtId="164" fontId="3" fillId="5" borderId="5" xfId="0" applyNumberFormat="1" applyFont="1" applyFill="1" applyBorder="1" applyProtection="1"/>
    <xf numFmtId="164" fontId="6" fillId="0" borderId="5" xfId="0" applyNumberFormat="1" applyFont="1" applyBorder="1" applyAlignment="1"/>
    <xf numFmtId="0" fontId="2" fillId="0" borderId="9" xfId="0" applyFont="1" applyFill="1" applyBorder="1" applyProtection="1">
      <protection locked="0"/>
    </xf>
    <xf numFmtId="0" fontId="2" fillId="5" borderId="6"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4" fillId="0" borderId="0" xfId="0" applyFont="1" applyAlignment="1">
      <alignment wrapText="1"/>
    </xf>
    <xf numFmtId="0" fontId="9" fillId="0" borderId="4" xfId="0" applyFont="1" applyBorder="1" applyAlignment="1">
      <alignment vertical="top" wrapText="1"/>
    </xf>
    <xf numFmtId="0" fontId="9" fillId="0" borderId="0" xfId="0" applyFont="1" applyAlignment="1">
      <alignment vertical="center" wrapText="1"/>
    </xf>
    <xf numFmtId="0" fontId="11" fillId="0" borderId="0" xfId="0" applyFont="1"/>
    <xf numFmtId="0" fontId="2" fillId="0" borderId="5" xfId="0" applyFont="1" applyBorder="1" applyAlignment="1" applyProtection="1">
      <alignment wrapText="1"/>
      <protection locked="0"/>
    </xf>
    <xf numFmtId="0" fontId="10" fillId="5" borderId="6" xfId="0" applyFont="1" applyFill="1" applyBorder="1" applyAlignment="1" applyProtection="1">
      <alignment horizontal="left"/>
      <protection locked="0"/>
    </xf>
    <xf numFmtId="0" fontId="2" fillId="0" borderId="5" xfId="0" applyFont="1" applyBorder="1" applyAlignment="1" applyProtection="1">
      <alignment horizontal="left" wrapText="1"/>
      <protection locked="0"/>
    </xf>
    <xf numFmtId="0" fontId="2" fillId="0" borderId="5" xfId="0" applyFont="1" applyFill="1" applyBorder="1" applyAlignment="1" applyProtection="1">
      <alignment wrapText="1"/>
      <protection locked="0"/>
    </xf>
    <xf numFmtId="0" fontId="0" fillId="0" borderId="0" xfId="0" applyAlignment="1">
      <alignment wrapText="1"/>
    </xf>
    <xf numFmtId="0" fontId="0" fillId="0" borderId="0" xfId="0" applyAlignment="1">
      <alignment horizontal="left" vertical="top" wrapText="1"/>
    </xf>
    <xf numFmtId="0" fontId="5"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4" fillId="0" borderId="0" xfId="0" applyFont="1" applyAlignment="1">
      <alignment wrapText="1"/>
    </xf>
    <xf numFmtId="0" fontId="3" fillId="0" borderId="6" xfId="0" applyFont="1" applyBorder="1" applyAlignment="1" applyProtection="1">
      <protection locked="0"/>
    </xf>
    <xf numFmtId="0" fontId="3" fillId="0" borderId="3" xfId="0" applyFont="1" applyBorder="1" applyAlignment="1" applyProtection="1">
      <protection locked="0"/>
    </xf>
    <xf numFmtId="0" fontId="3" fillId="0" borderId="7" xfId="0" applyFont="1" applyBorder="1" applyAlignment="1" applyProtection="1">
      <protection locked="0"/>
    </xf>
    <xf numFmtId="0" fontId="4" fillId="0" borderId="0" xfId="0" applyFont="1" applyAlignment="1">
      <alignment horizontal="left" wrapText="1"/>
    </xf>
    <xf numFmtId="0" fontId="2" fillId="5" borderId="6" xfId="0" applyFont="1" applyFill="1" applyBorder="1" applyAlignment="1" applyProtection="1">
      <alignment horizontal="left"/>
      <protection locked="0"/>
    </xf>
    <xf numFmtId="0" fontId="0" fillId="0" borderId="3" xfId="0" applyBorder="1" applyAlignment="1"/>
    <xf numFmtId="0" fontId="0" fillId="0" borderId="7" xfId="0" applyBorder="1" applyAlignment="1"/>
    <xf numFmtId="0" fontId="0" fillId="0" borderId="3" xfId="0" applyFont="1" applyBorder="1" applyAlignment="1"/>
    <xf numFmtId="0" fontId="0" fillId="0" borderId="7" xfId="0" applyFont="1" applyBorder="1" applyAlignment="1"/>
    <xf numFmtId="0" fontId="0" fillId="0" borderId="3" xfId="0" applyBorder="1" applyAlignment="1">
      <alignment horizontal="left"/>
    </xf>
    <xf numFmtId="0" fontId="0" fillId="0" borderId="7" xfId="0" applyBorder="1" applyAlignment="1">
      <alignment horizontal="left"/>
    </xf>
    <xf numFmtId="0" fontId="6" fillId="0" borderId="3" xfId="0" applyFont="1" applyBorder="1" applyAlignment="1"/>
    <xf numFmtId="0" fontId="3" fillId="4" borderId="6" xfId="0" applyFont="1" applyFill="1" applyBorder="1" applyAlignment="1" applyProtection="1">
      <protection locked="0"/>
    </xf>
    <xf numFmtId="0" fontId="3" fillId="6" borderId="6" xfId="0" applyFont="1" applyFill="1" applyBorder="1" applyAlignment="1" applyProtection="1">
      <alignment horizontal="left"/>
      <protection locked="0"/>
    </xf>
    <xf numFmtId="0" fontId="0" fillId="6" borderId="3" xfId="0" applyFill="1" applyBorder="1" applyAlignment="1"/>
    <xf numFmtId="0" fontId="0" fillId="6" borderId="7" xfId="0" applyFill="1" applyBorder="1" applyAlignment="1"/>
    <xf numFmtId="0" fontId="3" fillId="4" borderId="7" xfId="0" applyFont="1" applyFill="1" applyBorder="1" applyAlignment="1" applyProtection="1">
      <protection locked="0"/>
    </xf>
  </cellXfs>
  <cellStyles count="2">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tabSelected="1" topLeftCell="A32" zoomScaleNormal="100" workbookViewId="0">
      <selection activeCell="J3" sqref="J3"/>
    </sheetView>
  </sheetViews>
  <sheetFormatPr defaultRowHeight="15" x14ac:dyDescent="0.25"/>
  <cols>
    <col min="1" max="1" width="6" customWidth="1"/>
    <col min="2" max="2" width="5.28515625" customWidth="1"/>
    <col min="3" max="3" width="6" customWidth="1"/>
    <col min="4" max="4" width="19.28515625" customWidth="1"/>
    <col min="5" max="5" width="7.85546875" bestFit="1" customWidth="1"/>
    <col min="6" max="6" width="11.85546875" customWidth="1"/>
    <col min="7" max="7" width="9.140625" customWidth="1"/>
    <col min="8" max="8" width="56.42578125" customWidth="1"/>
    <col min="9" max="9" width="37.7109375" customWidth="1"/>
    <col min="10" max="10" width="34.85546875" customWidth="1"/>
  </cols>
  <sheetData>
    <row r="1" spans="2:12" ht="23.25" customHeight="1" x14ac:dyDescent="0.25">
      <c r="B1" s="48" t="s">
        <v>25</v>
      </c>
      <c r="C1" s="48"/>
      <c r="D1" s="48"/>
      <c r="E1" s="48"/>
      <c r="F1" s="18"/>
      <c r="G1" s="20"/>
      <c r="H1" s="36" t="s">
        <v>61</v>
      </c>
      <c r="I1" t="s">
        <v>58</v>
      </c>
    </row>
    <row r="2" spans="2:12" ht="18.75" customHeight="1" x14ac:dyDescent="0.25">
      <c r="B2" s="52">
        <v>2019</v>
      </c>
      <c r="C2" s="52"/>
      <c r="D2" s="52"/>
      <c r="E2" s="18"/>
      <c r="F2" s="34"/>
      <c r="G2" s="20"/>
      <c r="H2" s="35"/>
    </row>
    <row r="3" spans="2:12" ht="16.5" customHeight="1" x14ac:dyDescent="0.25">
      <c r="B3" s="17"/>
      <c r="C3" s="44"/>
      <c r="D3" s="45"/>
      <c r="E3" s="17"/>
      <c r="F3" s="49" t="s">
        <v>50</v>
      </c>
      <c r="G3" s="50"/>
      <c r="H3" s="51"/>
    </row>
    <row r="4" spans="2:12" ht="15" customHeight="1" x14ac:dyDescent="0.25">
      <c r="B4" s="46"/>
      <c r="C4" s="46"/>
      <c r="D4" s="47"/>
      <c r="E4" s="1" t="s">
        <v>1</v>
      </c>
      <c r="F4" s="49" t="s">
        <v>51</v>
      </c>
      <c r="G4" s="50"/>
      <c r="H4" s="51"/>
      <c r="L4" s="16"/>
    </row>
    <row r="5" spans="2:12" x14ac:dyDescent="0.25">
      <c r="E5" s="1" t="s">
        <v>1</v>
      </c>
      <c r="F5" s="49" t="s">
        <v>52</v>
      </c>
      <c r="G5" s="54"/>
      <c r="H5" s="55"/>
    </row>
    <row r="6" spans="2:12" x14ac:dyDescent="0.25">
      <c r="B6" s="2" t="s">
        <v>29</v>
      </c>
      <c r="C6" s="61" t="s">
        <v>26</v>
      </c>
      <c r="D6" s="65"/>
      <c r="E6" s="2" t="s">
        <v>2</v>
      </c>
      <c r="F6" s="2" t="s">
        <v>3</v>
      </c>
      <c r="G6" s="2" t="s">
        <v>4</v>
      </c>
      <c r="H6" s="2" t="s">
        <v>5</v>
      </c>
    </row>
    <row r="7" spans="2:12" ht="15.75" x14ac:dyDescent="0.3">
      <c r="B7" s="3"/>
      <c r="C7" s="3" t="s">
        <v>1</v>
      </c>
      <c r="D7" s="3" t="s">
        <v>0</v>
      </c>
      <c r="E7" s="21">
        <v>1800</v>
      </c>
      <c r="F7" s="3">
        <v>15</v>
      </c>
      <c r="G7" s="24">
        <f>PRODUCT(F7,E7)</f>
        <v>27000</v>
      </c>
      <c r="H7" s="3" t="s">
        <v>53</v>
      </c>
      <c r="I7" s="42"/>
    </row>
    <row r="8" spans="2:12" ht="15.75" x14ac:dyDescent="0.3">
      <c r="B8" s="3"/>
      <c r="C8" s="3"/>
      <c r="D8" s="3" t="s">
        <v>43</v>
      </c>
      <c r="E8" s="21"/>
      <c r="F8" s="3"/>
      <c r="G8" s="24">
        <f>SUM(E8*F8)</f>
        <v>0</v>
      </c>
      <c r="H8" s="3" t="s">
        <v>55</v>
      </c>
    </row>
    <row r="9" spans="2:12" ht="54" x14ac:dyDescent="0.3">
      <c r="B9" s="3"/>
      <c r="C9" s="3"/>
      <c r="D9" s="3" t="s">
        <v>6</v>
      </c>
      <c r="E9" s="21">
        <v>281.25</v>
      </c>
      <c r="F9" s="3">
        <v>15</v>
      </c>
      <c r="G9" s="24">
        <f>PRODUCT(F9,E9)</f>
        <v>4218.75</v>
      </c>
      <c r="H9" s="38" t="s">
        <v>62</v>
      </c>
      <c r="I9" s="42"/>
      <c r="J9" s="43"/>
    </row>
    <row r="10" spans="2:12" ht="46.9" customHeight="1" x14ac:dyDescent="0.3">
      <c r="B10" s="3"/>
      <c r="C10" s="3"/>
      <c r="D10" s="3" t="s">
        <v>44</v>
      </c>
      <c r="E10" s="21"/>
      <c r="F10" s="3"/>
      <c r="G10" s="24">
        <f>PRODUCT(F10,E10)</f>
        <v>0</v>
      </c>
      <c r="H10" s="40"/>
      <c r="I10" s="37"/>
    </row>
    <row r="11" spans="2:12" ht="148.5" x14ac:dyDescent="0.3">
      <c r="B11" s="3"/>
      <c r="C11" s="3"/>
      <c r="D11" s="3" t="s">
        <v>27</v>
      </c>
      <c r="E11" s="21">
        <v>650</v>
      </c>
      <c r="F11" s="3">
        <v>15</v>
      </c>
      <c r="G11" s="24">
        <f t="shared" ref="G11:G17" si="0">PRODUCT(F11,E11)</f>
        <v>9750</v>
      </c>
      <c r="H11" s="38" t="s">
        <v>63</v>
      </c>
      <c r="I11" s="42"/>
      <c r="J11" s="42"/>
    </row>
    <row r="12" spans="2:12" ht="15.75" x14ac:dyDescent="0.3">
      <c r="B12" s="3"/>
      <c r="C12" s="3"/>
      <c r="D12" s="3" t="s">
        <v>7</v>
      </c>
      <c r="E12" s="21"/>
      <c r="F12" s="3"/>
      <c r="G12" s="24">
        <f t="shared" si="0"/>
        <v>0</v>
      </c>
      <c r="H12" s="3"/>
    </row>
    <row r="13" spans="2:12" ht="15.75" x14ac:dyDescent="0.3">
      <c r="B13" s="3"/>
      <c r="C13" s="3"/>
      <c r="D13" s="3" t="s">
        <v>8</v>
      </c>
      <c r="E13" s="21"/>
      <c r="F13" s="3"/>
      <c r="G13" s="24">
        <f t="shared" si="0"/>
        <v>0</v>
      </c>
      <c r="H13" s="3"/>
    </row>
    <row r="14" spans="2:12" ht="40.5" x14ac:dyDescent="0.3">
      <c r="B14" s="3"/>
      <c r="C14" s="3" t="s">
        <v>1</v>
      </c>
      <c r="D14" s="3" t="s">
        <v>28</v>
      </c>
      <c r="E14" s="21"/>
      <c r="F14" s="3"/>
      <c r="G14" s="24">
        <f t="shared" si="0"/>
        <v>0</v>
      </c>
      <c r="H14" s="38" t="s">
        <v>54</v>
      </c>
    </row>
    <row r="15" spans="2:12" ht="40.5" x14ac:dyDescent="0.3">
      <c r="B15" s="3"/>
      <c r="C15" s="3" t="s">
        <v>1</v>
      </c>
      <c r="D15" s="3" t="s">
        <v>9</v>
      </c>
      <c r="E15" s="21">
        <v>781</v>
      </c>
      <c r="F15" s="3">
        <v>15</v>
      </c>
      <c r="G15" s="24">
        <f t="shared" si="0"/>
        <v>11715</v>
      </c>
      <c r="H15" s="38" t="s">
        <v>60</v>
      </c>
    </row>
    <row r="16" spans="2:12" ht="15.75" x14ac:dyDescent="0.3">
      <c r="B16" s="4"/>
      <c r="C16" s="4"/>
      <c r="D16" s="3" t="s">
        <v>11</v>
      </c>
      <c r="E16" s="22"/>
      <c r="F16" s="5"/>
      <c r="G16" s="23">
        <f t="shared" si="0"/>
        <v>0</v>
      </c>
      <c r="H16" s="5"/>
    </row>
    <row r="17" spans="2:9" ht="94.5" x14ac:dyDescent="0.3">
      <c r="B17" s="4"/>
      <c r="C17" s="4" t="s">
        <v>12</v>
      </c>
      <c r="D17" s="30"/>
      <c r="E17" s="22">
        <v>6240</v>
      </c>
      <c r="F17" s="5">
        <v>1</v>
      </c>
      <c r="G17" s="24">
        <f t="shared" si="0"/>
        <v>6240</v>
      </c>
      <c r="H17" s="41" t="s">
        <v>64</v>
      </c>
    </row>
    <row r="18" spans="2:9" ht="15.75" x14ac:dyDescent="0.3">
      <c r="B18" s="4"/>
      <c r="C18" s="6"/>
      <c r="D18" s="11" t="s">
        <v>19</v>
      </c>
      <c r="E18" s="23">
        <f>SUM(E7:E17)</f>
        <v>9752.25</v>
      </c>
      <c r="F18" s="5"/>
      <c r="G18" s="23">
        <f>SUM(G7:G17)</f>
        <v>58923.75</v>
      </c>
      <c r="H18" s="5"/>
    </row>
    <row r="19" spans="2:9" x14ac:dyDescent="0.25">
      <c r="B19" s="2" t="s">
        <v>30</v>
      </c>
      <c r="C19" s="2" t="s">
        <v>13</v>
      </c>
      <c r="D19" s="2"/>
      <c r="E19" s="2" t="s">
        <v>2</v>
      </c>
      <c r="F19" s="2" t="s">
        <v>3</v>
      </c>
      <c r="G19" s="2" t="s">
        <v>4</v>
      </c>
      <c r="H19" s="2" t="s">
        <v>5</v>
      </c>
    </row>
    <row r="20" spans="2:9" ht="15.75" x14ac:dyDescent="0.3">
      <c r="B20" s="3"/>
      <c r="C20" s="3"/>
      <c r="D20" s="3" t="s">
        <v>0</v>
      </c>
      <c r="E20" s="21">
        <v>1800</v>
      </c>
      <c r="F20" s="3">
        <v>1</v>
      </c>
      <c r="G20" s="24">
        <f>PRODUCT(E20,F20)</f>
        <v>1800</v>
      </c>
      <c r="H20" s="3" t="s">
        <v>53</v>
      </c>
    </row>
    <row r="21" spans="2:9" ht="15.75" x14ac:dyDescent="0.3">
      <c r="B21" s="3"/>
      <c r="C21" s="3"/>
      <c r="D21" s="3" t="s">
        <v>43</v>
      </c>
      <c r="E21" s="21"/>
      <c r="F21" s="3"/>
      <c r="G21" s="24">
        <f>SUM(E21*F21)</f>
        <v>0</v>
      </c>
      <c r="H21" s="3" t="s">
        <v>55</v>
      </c>
    </row>
    <row r="22" spans="2:9" ht="15.75" x14ac:dyDescent="0.3">
      <c r="B22" s="3"/>
      <c r="C22" s="3"/>
      <c r="D22" s="3" t="s">
        <v>44</v>
      </c>
      <c r="E22" s="21"/>
      <c r="F22" s="3"/>
      <c r="G22" s="24"/>
      <c r="H22" s="38"/>
    </row>
    <row r="23" spans="2:9" ht="54" x14ac:dyDescent="0.3">
      <c r="B23" s="3"/>
      <c r="C23" s="3"/>
      <c r="D23" s="3" t="s">
        <v>6</v>
      </c>
      <c r="E23" s="21">
        <v>281.25</v>
      </c>
      <c r="F23" s="3">
        <v>1</v>
      </c>
      <c r="G23" s="24">
        <f t="shared" ref="G23:G29" si="1">PRODUCT(F23,E23)</f>
        <v>281.25</v>
      </c>
      <c r="H23" s="38" t="s">
        <v>62</v>
      </c>
      <c r="I23" s="42"/>
    </row>
    <row r="24" spans="2:9" ht="148.5" x14ac:dyDescent="0.3">
      <c r="B24" s="3"/>
      <c r="C24" s="3"/>
      <c r="D24" s="3" t="s">
        <v>27</v>
      </c>
      <c r="E24" s="21">
        <v>663</v>
      </c>
      <c r="F24" s="3">
        <v>1</v>
      </c>
      <c r="G24" s="24">
        <f t="shared" si="1"/>
        <v>663</v>
      </c>
      <c r="H24" s="38" t="s">
        <v>65</v>
      </c>
      <c r="I24" s="42"/>
    </row>
    <row r="25" spans="2:9" ht="15.75" x14ac:dyDescent="0.3">
      <c r="B25" s="3"/>
      <c r="C25" s="3"/>
      <c r="D25" s="3" t="s">
        <v>7</v>
      </c>
      <c r="E25" s="21"/>
      <c r="F25" s="3"/>
      <c r="G25" s="24">
        <f t="shared" si="1"/>
        <v>0</v>
      </c>
      <c r="H25" s="3"/>
    </row>
    <row r="26" spans="2:9" ht="15.75" x14ac:dyDescent="0.3">
      <c r="B26" s="3"/>
      <c r="C26" s="3"/>
      <c r="D26" s="3" t="s">
        <v>8</v>
      </c>
      <c r="E26" s="21"/>
      <c r="F26" s="3"/>
      <c r="G26" s="24">
        <f t="shared" si="1"/>
        <v>0</v>
      </c>
      <c r="H26" s="3"/>
    </row>
    <row r="27" spans="2:9" ht="15.75" x14ac:dyDescent="0.3">
      <c r="B27" s="3"/>
      <c r="C27" s="3"/>
      <c r="D27" s="3" t="s">
        <v>28</v>
      </c>
      <c r="E27" s="21">
        <v>105</v>
      </c>
      <c r="F27" s="3">
        <v>1</v>
      </c>
      <c r="G27" s="24">
        <f t="shared" si="1"/>
        <v>105</v>
      </c>
      <c r="H27" s="38" t="s">
        <v>59</v>
      </c>
    </row>
    <row r="28" spans="2:9" ht="40.5" x14ac:dyDescent="0.3">
      <c r="B28" s="3"/>
      <c r="C28" s="3"/>
      <c r="D28" s="3" t="s">
        <v>9</v>
      </c>
      <c r="E28" s="21">
        <v>781</v>
      </c>
      <c r="F28" s="3">
        <v>1</v>
      </c>
      <c r="G28" s="24">
        <f t="shared" si="1"/>
        <v>781</v>
      </c>
      <c r="H28" s="38" t="s">
        <v>60</v>
      </c>
    </row>
    <row r="29" spans="2:9" ht="15.75" x14ac:dyDescent="0.3">
      <c r="B29" s="3"/>
      <c r="C29" s="3" t="s">
        <v>12</v>
      </c>
      <c r="D29" s="3"/>
      <c r="E29" s="21"/>
      <c r="F29" s="3"/>
      <c r="G29" s="24">
        <f t="shared" si="1"/>
        <v>0</v>
      </c>
      <c r="H29" s="3"/>
    </row>
    <row r="30" spans="2:9" ht="15.75" x14ac:dyDescent="0.3">
      <c r="B30" s="3"/>
      <c r="C30" s="3"/>
      <c r="D30" s="1" t="s">
        <v>20</v>
      </c>
      <c r="E30" s="24">
        <f>SUM(E20:E29)</f>
        <v>3630.25</v>
      </c>
      <c r="F30" s="19"/>
      <c r="G30" s="24">
        <f>SUM(G20:G29)</f>
        <v>3630.25</v>
      </c>
      <c r="H30" s="10"/>
    </row>
    <row r="31" spans="2:9" x14ac:dyDescent="0.25">
      <c r="B31" s="2" t="s">
        <v>31</v>
      </c>
      <c r="C31" s="2" t="s">
        <v>14</v>
      </c>
      <c r="D31" s="2"/>
      <c r="E31" s="7" t="s">
        <v>2</v>
      </c>
      <c r="F31" s="2" t="s">
        <v>3</v>
      </c>
      <c r="G31" s="2" t="s">
        <v>4</v>
      </c>
      <c r="H31" s="2" t="s">
        <v>5</v>
      </c>
    </row>
    <row r="32" spans="2:9" ht="15.75" x14ac:dyDescent="0.3">
      <c r="B32" s="3"/>
      <c r="C32" s="3"/>
      <c r="D32" s="3" t="s">
        <v>15</v>
      </c>
      <c r="E32" s="25"/>
      <c r="F32" s="3"/>
      <c r="G32" s="24">
        <f>PRODUCT(E32,F32)</f>
        <v>0</v>
      </c>
      <c r="H32" s="3"/>
    </row>
    <row r="33" spans="2:8" ht="27" x14ac:dyDescent="0.3">
      <c r="B33" s="3"/>
      <c r="C33" s="3" t="s">
        <v>12</v>
      </c>
      <c r="D33" s="3"/>
      <c r="E33" s="21">
        <v>379</v>
      </c>
      <c r="F33" s="3"/>
      <c r="G33" s="24">
        <f t="shared" ref="G33:G34" si="2">PRODUCT(E33,F33)</f>
        <v>379</v>
      </c>
      <c r="H33" s="38" t="s">
        <v>56</v>
      </c>
    </row>
    <row r="34" spans="2:8" ht="15.75" x14ac:dyDescent="0.3">
      <c r="B34" s="3"/>
      <c r="C34" s="3" t="s">
        <v>12</v>
      </c>
      <c r="D34" s="3"/>
      <c r="E34" s="21"/>
      <c r="F34" s="3"/>
      <c r="G34" s="24">
        <f t="shared" si="2"/>
        <v>0</v>
      </c>
      <c r="H34" s="3"/>
    </row>
    <row r="35" spans="2:8" ht="15.75" x14ac:dyDescent="0.3">
      <c r="B35" s="3"/>
      <c r="C35" s="3"/>
      <c r="D35" s="1" t="s">
        <v>21</v>
      </c>
      <c r="E35" s="24">
        <f>SUM(E32:E34)</f>
        <v>379</v>
      </c>
      <c r="F35" s="19"/>
      <c r="G35" s="24">
        <f>SUM(E32:E34)</f>
        <v>379</v>
      </c>
      <c r="H35" s="3"/>
    </row>
    <row r="36" spans="2:8" x14ac:dyDescent="0.25">
      <c r="B36" s="2" t="s">
        <v>32</v>
      </c>
      <c r="C36" s="2" t="s">
        <v>17</v>
      </c>
      <c r="D36" s="2"/>
      <c r="E36" s="7" t="s">
        <v>2</v>
      </c>
      <c r="F36" s="2" t="s">
        <v>3</v>
      </c>
      <c r="G36" s="2" t="s">
        <v>4</v>
      </c>
      <c r="H36" s="2" t="s">
        <v>5</v>
      </c>
    </row>
    <row r="37" spans="2:8" ht="27" x14ac:dyDescent="0.3">
      <c r="B37" s="3"/>
      <c r="C37" s="3"/>
      <c r="D37" s="3" t="s">
        <v>18</v>
      </c>
      <c r="E37" s="25"/>
      <c r="F37" s="3"/>
      <c r="G37" s="24">
        <f t="shared" ref="G37:G41" si="3">PRODUCT(F37,E37)</f>
        <v>0</v>
      </c>
      <c r="H37" s="38" t="s">
        <v>57</v>
      </c>
    </row>
    <row r="38" spans="2:8" ht="15.75" x14ac:dyDescent="0.3">
      <c r="B38" s="3"/>
      <c r="C38" s="3"/>
      <c r="D38" s="3" t="s">
        <v>23</v>
      </c>
      <c r="E38" s="21"/>
      <c r="F38" s="3"/>
      <c r="G38" s="24">
        <f t="shared" si="3"/>
        <v>0</v>
      </c>
      <c r="H38" s="3"/>
    </row>
    <row r="39" spans="2:8" ht="27" x14ac:dyDescent="0.3">
      <c r="B39" s="3"/>
      <c r="C39" s="3"/>
      <c r="D39" s="3" t="s">
        <v>10</v>
      </c>
      <c r="E39" s="21"/>
      <c r="F39" s="3"/>
      <c r="G39" s="24">
        <f t="shared" si="3"/>
        <v>0</v>
      </c>
      <c r="H39" s="38" t="s">
        <v>57</v>
      </c>
    </row>
    <row r="40" spans="2:8" ht="15.75" x14ac:dyDescent="0.3">
      <c r="B40" s="3"/>
      <c r="C40" s="3"/>
      <c r="D40" s="3" t="s">
        <v>24</v>
      </c>
      <c r="E40" s="21"/>
      <c r="F40" s="3"/>
      <c r="G40" s="24">
        <f t="shared" si="3"/>
        <v>0</v>
      </c>
      <c r="H40" s="3"/>
    </row>
    <row r="41" spans="2:8" ht="15.75" x14ac:dyDescent="0.3">
      <c r="B41" s="3"/>
      <c r="C41" s="3" t="s">
        <v>16</v>
      </c>
      <c r="D41" s="3"/>
      <c r="E41" s="21"/>
      <c r="F41" s="3"/>
      <c r="G41" s="24">
        <f t="shared" si="3"/>
        <v>0</v>
      </c>
      <c r="H41" s="3"/>
    </row>
    <row r="42" spans="2:8" ht="15.75" x14ac:dyDescent="0.3">
      <c r="B42" s="3"/>
      <c r="C42" s="3"/>
      <c r="D42" s="1" t="s">
        <v>22</v>
      </c>
      <c r="E42" s="24">
        <f>SUM(E37:E41)</f>
        <v>0</v>
      </c>
      <c r="F42" s="19"/>
      <c r="G42" s="24">
        <f>SUM(G37:G41)</f>
        <v>0</v>
      </c>
      <c r="H42" s="3"/>
    </row>
    <row r="43" spans="2:8" x14ac:dyDescent="0.25">
      <c r="B43" s="61" t="s">
        <v>37</v>
      </c>
      <c r="C43" s="54"/>
      <c r="D43" s="54"/>
      <c r="E43" s="54"/>
      <c r="F43" s="54"/>
      <c r="G43" s="54"/>
      <c r="H43" s="55"/>
    </row>
    <row r="44" spans="2:8" ht="15.75" x14ac:dyDescent="0.3">
      <c r="B44" s="33" t="s">
        <v>38</v>
      </c>
      <c r="C44" s="53" t="s">
        <v>42</v>
      </c>
      <c r="D44" s="54"/>
      <c r="E44" s="54"/>
      <c r="F44" s="55"/>
      <c r="G44" s="26">
        <f>G18</f>
        <v>58923.75</v>
      </c>
      <c r="H44" s="9"/>
    </row>
    <row r="45" spans="2:8" ht="15.75" x14ac:dyDescent="0.3">
      <c r="B45" s="39" t="s">
        <v>39</v>
      </c>
      <c r="C45" s="53" t="s">
        <v>45</v>
      </c>
      <c r="D45" s="56"/>
      <c r="E45" s="56"/>
      <c r="F45" s="57"/>
      <c r="G45" s="28">
        <f>PRODUCT(G44,0.666)</f>
        <v>39243.217499999999</v>
      </c>
      <c r="H45" s="15"/>
    </row>
    <row r="46" spans="2:8" ht="15.75" x14ac:dyDescent="0.3">
      <c r="B46" s="33" t="s">
        <v>40</v>
      </c>
      <c r="C46" s="53" t="s">
        <v>33</v>
      </c>
      <c r="D46" s="54"/>
      <c r="E46" s="54"/>
      <c r="F46" s="55"/>
      <c r="G46" s="26">
        <f>G30</f>
        <v>3630.25</v>
      </c>
      <c r="H46" s="9" t="s">
        <v>34</v>
      </c>
    </row>
    <row r="47" spans="2:8" ht="15.75" x14ac:dyDescent="0.3">
      <c r="B47" s="33" t="s">
        <v>41</v>
      </c>
      <c r="C47" s="53" t="s">
        <v>35</v>
      </c>
      <c r="D47" s="54"/>
      <c r="E47" s="54"/>
      <c r="F47" s="55"/>
      <c r="G47" s="26">
        <f>G35</f>
        <v>379</v>
      </c>
      <c r="H47" s="9" t="s">
        <v>36</v>
      </c>
    </row>
    <row r="48" spans="2:8" ht="15.75" x14ac:dyDescent="0.3">
      <c r="B48" s="32"/>
      <c r="C48" s="62" t="s">
        <v>47</v>
      </c>
      <c r="D48" s="63"/>
      <c r="E48" s="63"/>
      <c r="F48" s="64"/>
      <c r="G48" s="27">
        <f>SUM(G44,G46,G47)</f>
        <v>62933</v>
      </c>
      <c r="H48" s="12"/>
    </row>
    <row r="49" spans="2:8" x14ac:dyDescent="0.25">
      <c r="B49" s="13"/>
      <c r="C49" s="60" t="s">
        <v>46</v>
      </c>
      <c r="D49" s="60"/>
      <c r="E49" s="60"/>
      <c r="F49" s="60"/>
      <c r="G49" s="29">
        <f>SUM(G45,G46,G47)</f>
        <v>43252.467499999999</v>
      </c>
      <c r="H49" s="14"/>
    </row>
    <row r="50" spans="2:8" ht="15.75" x14ac:dyDescent="0.3">
      <c r="B50" s="8"/>
      <c r="C50" s="53" t="s">
        <v>48</v>
      </c>
      <c r="D50" s="54"/>
      <c r="E50" s="54"/>
      <c r="F50" s="55"/>
      <c r="G50" s="26">
        <f>PRODUCT(G44,0.33)</f>
        <v>19444.837500000001</v>
      </c>
      <c r="H50" s="15"/>
    </row>
    <row r="51" spans="2:8" ht="15.75" x14ac:dyDescent="0.3">
      <c r="B51" s="31"/>
      <c r="C51" s="53" t="s">
        <v>49</v>
      </c>
      <c r="D51" s="58"/>
      <c r="E51" s="58"/>
      <c r="F51" s="59"/>
      <c r="G51" s="26"/>
      <c r="H51" s="15"/>
    </row>
  </sheetData>
  <mergeCells count="17">
    <mergeCell ref="F5:H5"/>
    <mergeCell ref="C49:F49"/>
    <mergeCell ref="B43:H43"/>
    <mergeCell ref="C48:F48"/>
    <mergeCell ref="C46:F46"/>
    <mergeCell ref="C6:D6"/>
    <mergeCell ref="C50:F50"/>
    <mergeCell ref="C44:F44"/>
    <mergeCell ref="C47:F47"/>
    <mergeCell ref="C45:F45"/>
    <mergeCell ref="C51:F51"/>
    <mergeCell ref="C3:D3"/>
    <mergeCell ref="B4:D4"/>
    <mergeCell ref="B1:E1"/>
    <mergeCell ref="F3:H3"/>
    <mergeCell ref="F4:H4"/>
    <mergeCell ref="B2:D2"/>
  </mergeCells>
  <pageMargins left="0.2" right="0.25" top="0.25" bottom="0.3" header="0.3" footer="0.3"/>
  <pageSetup scale="57" orientation="portrait" r:id="rId1"/>
  <headerFooter scaleWithDoc="0"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Activities Requiring Travel</vt:lpstr>
      <vt:lpstr>Sheet2</vt:lpstr>
    </vt:vector>
  </TitlesOfParts>
  <Company>CSUCI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CSU User</cp:lastModifiedBy>
  <cp:lastPrinted>2019-03-21T18:31:14Z</cp:lastPrinted>
  <dcterms:created xsi:type="dcterms:W3CDTF">2013-01-23T23:52:36Z</dcterms:created>
  <dcterms:modified xsi:type="dcterms:W3CDTF">2019-03-21T18:31:23Z</dcterms:modified>
</cp:coreProperties>
</file>