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IRA Activities Requiring Travel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G36" i="2" l="1"/>
  <c r="G35" i="2"/>
  <c r="G30" i="2"/>
  <c r="G29" i="2"/>
  <c r="G18" i="2"/>
  <c r="E19" i="2"/>
  <c r="G8" i="2" l="1"/>
  <c r="G22" i="2"/>
  <c r="G10" i="2" l="1"/>
  <c r="G17" i="2"/>
  <c r="G14" i="2"/>
  <c r="G21" i="2"/>
  <c r="G37" i="2"/>
  <c r="G49" i="2" s="1"/>
  <c r="G34" i="2"/>
  <c r="E37" i="2"/>
  <c r="G43" i="2"/>
  <c r="G42" i="2"/>
  <c r="G41" i="2"/>
  <c r="G40" i="2"/>
  <c r="G39" i="2"/>
  <c r="G31" i="2"/>
  <c r="G28" i="2"/>
  <c r="G27" i="2"/>
  <c r="G26" i="2"/>
  <c r="G25" i="2"/>
  <c r="G24" i="2"/>
  <c r="G23" i="2"/>
  <c r="G16" i="2"/>
  <c r="G15" i="2"/>
  <c r="G19" i="2" s="1"/>
  <c r="G13" i="2"/>
  <c r="G12" i="2"/>
  <c r="G11" i="2"/>
  <c r="G9" i="2"/>
  <c r="G7" i="2"/>
  <c r="E44" i="2"/>
  <c r="E32" i="2"/>
  <c r="G46" i="2" l="1"/>
  <c r="G52" i="2" s="1"/>
  <c r="G44" i="2"/>
  <c r="G32" i="2"/>
  <c r="G48" i="2" s="1"/>
  <c r="G47" i="2" l="1"/>
  <c r="G51" i="2" s="1"/>
  <c r="G50" i="2"/>
</calcChain>
</file>

<file path=xl/sharedStrings.xml><?xml version="1.0" encoding="utf-8"?>
<sst xmlns="http://schemas.openxmlformats.org/spreadsheetml/2006/main" count="111" uniqueCount="73">
  <si>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</si>
  <si>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</si>
  <si>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</si>
  <si>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</si>
  <si>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</si>
  <si>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</si>
  <si>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</si>
  <si>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</si>
  <si>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</si>
  <si>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</si>
  <si>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</si>
  <si>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</si>
  <si>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</si>
  <si>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</si>
  <si>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</si>
  <si>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</si>
  <si>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</si>
  <si>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</si>
  <si>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</si>
  <si>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</si>
  <si>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</si>
  <si>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</si>
  <si>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</si>
  <si>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</si>
  <si>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</si>
  <si>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</si>
  <si>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</si>
  <si>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</si>
  <si>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</si>
  <si>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</si>
  <si>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</si>
  <si>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</si>
  <si>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</si>
  <si>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</si>
  <si>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</si>
  <si>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</si>
  <si>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</si>
  <si>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</si>
  <si>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</si>
  <si>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</si>
  <si>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</si>
  <si>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</si>
  <si>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</si>
  <si>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</si>
  <si>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</si>
  <si>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</si>
  <si>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</si>
  <si>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</si>
  <si>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</si>
  <si>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</si>
  <si>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($10/ticket automatically added when using CSU Travel Store)</t>
  </si>
  <si>
    <t xml:space="preserve">Activity Title: Latino Identity and Empowerment: A Mind, Body, Spiritual Journey		</t>
  </si>
  <si>
    <t>IRA Proposal Sponsor Name: Dr. Christy Teranishi Martinez</t>
  </si>
  <si>
    <t>Number of Faculty: 1</t>
  </si>
  <si>
    <t>Number of Students Participating: 15</t>
  </si>
  <si>
    <t>Guide/Translator</t>
  </si>
  <si>
    <t>Tips</t>
  </si>
  <si>
    <t>American Airlines non-stop is $880 and LATAM airlines non-stop is $785 as of 2/12/19. Cost may change depending on airfares at the time of purchase.</t>
  </si>
  <si>
    <t>Train and bus transportation to Machu Picchu.</t>
  </si>
  <si>
    <t>N/A</t>
  </si>
  <si>
    <t>Phone</t>
  </si>
  <si>
    <t>Printing/Copying</t>
  </si>
  <si>
    <t>8 nights @ $150/night per person (includes most meals)</t>
  </si>
  <si>
    <t>Entrance fees to cultural center and ruins in Cusco, Machu Picchu, Pisaq, Ollantaytampu</t>
  </si>
  <si>
    <t>Cultural activities (cultural center and ruins in Cusco, cocoa tea leaf reading, Andean music fire ceremony, Q'ero Pakko Andean Shaman ritual, Machu Picchu, Pisaq)</t>
  </si>
  <si>
    <t xml:space="preserve">Transportation from airport to Cusco, Cusco to Sacred Valley and excursions. </t>
  </si>
  <si>
    <t>Guide and translator for 8 days in Cusco, Sacred Valley and Machu Picchu</t>
  </si>
  <si>
    <t>Tips for transportation and translator/guide.</t>
  </si>
  <si>
    <t>AT&amp;T International Phone and Data Plan</t>
  </si>
  <si>
    <t>7 nights @ $150/night per person (includes most meals)</t>
  </si>
  <si>
    <t>Most meals included with lodging (This is for the welcome and farewell dinner)</t>
  </si>
  <si>
    <t>May 28 - June 5, 2020</t>
  </si>
  <si>
    <t>AY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</si>
</sst>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3" borderId="1"/>
  </cellStyleXfs>
  <cellXfs count="73">
    <xf numFmtId="0" fontId="0" fillId="0" borderId="0" xfId="0"/>
    <xf numFmtId="0" fontId="4" fillId="0" borderId="5" xfId="0" applyFont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4" fillId="4" borderId="5" xfId="0" applyFont="1" applyFill="1" applyBorder="1" applyAlignment="1" applyProtection="1"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3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4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2" borderId="5" xfId="0" applyFont="1" applyFill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/>
    <xf numFmtId="164" fontId="3" fillId="0" borderId="5" xfId="0" applyNumberFormat="1" applyFont="1" applyBorder="1" applyProtection="1"/>
    <xf numFmtId="164" fontId="3" fillId="0" borderId="5" xfId="0" applyNumberFormat="1" applyFont="1" applyBorder="1" applyAlignment="1" applyProtection="1">
      <protection locked="0"/>
    </xf>
    <xf numFmtId="164" fontId="3" fillId="5" borderId="5" xfId="0" applyNumberFormat="1" applyFont="1" applyFill="1" applyBorder="1" applyProtection="1"/>
    <xf numFmtId="164" fontId="4" fillId="6" borderId="5" xfId="0" applyNumberFormat="1" applyFont="1" applyFill="1" applyBorder="1" applyProtection="1"/>
    <xf numFmtId="164" fontId="4" fillId="5" borderId="5" xfId="0" applyNumberFormat="1" applyFont="1" applyFill="1" applyBorder="1" applyProtection="1"/>
    <xf numFmtId="164" fontId="7" fillId="0" borderId="5" xfId="0" applyNumberFormat="1" applyFont="1" applyBorder="1" applyAlignment="1"/>
    <xf numFmtId="0" fontId="3" fillId="0" borderId="9" xfId="0" applyFont="1" applyFill="1" applyBorder="1" applyProtection="1"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4" fillId="5" borderId="6" xfId="0" applyFont="1" applyFill="1" applyBorder="1" applyAlignment="1" applyProtection="1">
      <alignment horizontal="left"/>
      <protection locked="0"/>
    </xf>
    <xf numFmtId="0" fontId="10" fillId="0" borderId="0" xfId="0" applyFont="1"/>
    <xf numFmtId="0" fontId="9" fillId="5" borderId="6" xfId="0" applyFont="1" applyFill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wrapText="1"/>
      <protection locked="0"/>
    </xf>
    <xf numFmtId="164" fontId="3" fillId="0" borderId="9" xfId="0" applyNumberFormat="1" applyFont="1" applyFill="1" applyBorder="1" applyProtection="1"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5" xfId="0" applyFont="1" applyBorder="1" applyProtection="1">
      <protection locked="0"/>
    </xf>
    <xf numFmtId="0" fontId="7" fillId="4" borderId="5" xfId="0" applyFont="1" applyFill="1" applyBorder="1" applyProtection="1">
      <protection locked="0"/>
    </xf>
    <xf numFmtId="164" fontId="10" fillId="0" borderId="5" xfId="0" applyNumberFormat="1" applyFont="1" applyBorder="1" applyProtection="1"/>
    <xf numFmtId="164" fontId="10" fillId="0" borderId="5" xfId="0" applyNumberFormat="1" applyFont="1" applyFill="1" applyBorder="1" applyProtection="1"/>
    <xf numFmtId="0" fontId="10" fillId="0" borderId="5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164" fontId="10" fillId="0" borderId="9" xfId="0" applyNumberFormat="1" applyFont="1" applyFill="1" applyBorder="1" applyProtection="1"/>
    <xf numFmtId="0" fontId="13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top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5" fillId="0" borderId="0" xfId="0" applyFont="1" applyAlignment="1">
      <alignment wrapText="1"/>
    </xf>
    <xf numFmtId="0" fontId="12" fillId="0" borderId="6" xfId="0" applyFont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2" fillId="0" borderId="7" xfId="0" applyFont="1" applyBorder="1" applyAlignment="1" applyProtection="1">
      <protection locked="0"/>
    </xf>
    <xf numFmtId="0" fontId="5" fillId="0" borderId="0" xfId="0" applyFont="1" applyAlignment="1">
      <alignment horizontal="left" wrapText="1"/>
    </xf>
    <xf numFmtId="0" fontId="3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/>
    <xf numFmtId="0" fontId="1" fillId="0" borderId="7" xfId="0" applyFont="1" applyBorder="1" applyAlignment="1"/>
    <xf numFmtId="0" fontId="7" fillId="0" borderId="3" xfId="0" applyFont="1" applyBorder="1" applyAlignment="1"/>
    <xf numFmtId="0" fontId="4" fillId="4" borderId="6" xfId="0" applyFont="1" applyFill="1" applyBorder="1" applyAlignment="1" applyProtection="1"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4" fillId="4" borderId="7" xfId="0" applyFont="1" applyFill="1" applyBorder="1" applyAlignment="1" applyProtection="1">
      <protection locked="0"/>
    </xf>
    <xf numFmtId="0" fontId="10" fillId="0" borderId="5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topLeftCell="A23" zoomScaleNormal="100" workbookViewId="0">
      <selection activeCell="H28" sqref="H28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3">
      <c r="B1" s="51" t="s">
        <v>25</v>
      </c>
      <c r="C1" s="51"/>
      <c r="D1" s="51"/>
      <c r="E1" s="51"/>
      <c r="F1" s="45" t="s">
        <v>51</v>
      </c>
      <c r="G1" s="44"/>
    </row>
    <row r="2" spans="2:12" ht="18.75" customHeight="1" x14ac:dyDescent="0.3">
      <c r="B2" s="55" t="s">
        <v>72</v>
      </c>
      <c r="C2" s="55"/>
      <c r="D2" s="55"/>
      <c r="E2" s="17"/>
      <c r="F2" s="46" t="s">
        <v>71</v>
      </c>
      <c r="G2" s="44"/>
    </row>
    <row r="3" spans="2:12" ht="16.5" customHeight="1" x14ac:dyDescent="0.25">
      <c r="B3" s="16"/>
      <c r="C3" s="47"/>
      <c r="D3" s="48"/>
      <c r="E3" s="16"/>
      <c r="F3" s="52" t="s">
        <v>52</v>
      </c>
      <c r="G3" s="53"/>
      <c r="H3" s="54"/>
    </row>
    <row r="4" spans="2:12" ht="15" customHeight="1" x14ac:dyDescent="0.25">
      <c r="B4" s="49"/>
      <c r="C4" s="49"/>
      <c r="D4" s="50"/>
      <c r="E4" s="1" t="s">
        <v>1</v>
      </c>
      <c r="F4" s="52" t="s">
        <v>54</v>
      </c>
      <c r="G4" s="53"/>
      <c r="H4" s="54"/>
      <c r="L4" s="15"/>
    </row>
    <row r="5" spans="2:12" ht="15.75" x14ac:dyDescent="0.25">
      <c r="E5" s="1" t="s">
        <v>1</v>
      </c>
      <c r="F5" s="52" t="s">
        <v>53</v>
      </c>
      <c r="G5" s="63"/>
      <c r="H5" s="64"/>
    </row>
    <row r="6" spans="2:12" x14ac:dyDescent="0.25">
      <c r="B6" s="2" t="s">
        <v>29</v>
      </c>
      <c r="C6" s="66" t="s">
        <v>26</v>
      </c>
      <c r="D6" s="70"/>
      <c r="E6" s="2" t="s">
        <v>2</v>
      </c>
      <c r="F6" s="38" t="s">
        <v>3</v>
      </c>
      <c r="G6" s="38" t="s">
        <v>4</v>
      </c>
      <c r="H6" s="38" t="s">
        <v>5</v>
      </c>
    </row>
    <row r="7" spans="2:12" ht="40.5" x14ac:dyDescent="0.3">
      <c r="B7" s="3"/>
      <c r="C7" s="3" t="s">
        <v>1</v>
      </c>
      <c r="D7" s="3" t="s">
        <v>0</v>
      </c>
      <c r="E7" s="19">
        <v>880</v>
      </c>
      <c r="F7" s="37">
        <v>15</v>
      </c>
      <c r="G7" s="39">
        <f>PRODUCT(F7,E7)</f>
        <v>13200</v>
      </c>
      <c r="H7" s="36" t="s">
        <v>57</v>
      </c>
    </row>
    <row r="8" spans="2:12" ht="15.75" x14ac:dyDescent="0.3">
      <c r="B8" s="3"/>
      <c r="C8" s="3"/>
      <c r="D8" s="3" t="s">
        <v>43</v>
      </c>
      <c r="E8" s="19">
        <v>10</v>
      </c>
      <c r="F8" s="37">
        <v>15</v>
      </c>
      <c r="G8" s="39">
        <f>SUM(E8*F8)</f>
        <v>150</v>
      </c>
      <c r="H8" s="37" t="s">
        <v>50</v>
      </c>
    </row>
    <row r="9" spans="2:12" ht="15" customHeight="1" x14ac:dyDescent="0.3">
      <c r="B9" s="3"/>
      <c r="C9" s="3"/>
      <c r="D9" s="3" t="s">
        <v>6</v>
      </c>
      <c r="E9" s="19">
        <v>175</v>
      </c>
      <c r="F9" s="37">
        <v>15</v>
      </c>
      <c r="G9" s="39">
        <f t="shared" ref="G9:G16" si="0">PRODUCT(F9,E9)</f>
        <v>2625</v>
      </c>
      <c r="H9" s="37" t="s">
        <v>58</v>
      </c>
    </row>
    <row r="10" spans="2:12" ht="15" customHeight="1" x14ac:dyDescent="0.3">
      <c r="B10" s="3"/>
      <c r="C10" s="3"/>
      <c r="D10" s="3" t="s">
        <v>44</v>
      </c>
      <c r="E10" s="19">
        <v>0</v>
      </c>
      <c r="F10" s="37">
        <v>15</v>
      </c>
      <c r="G10" s="39">
        <f>PRODUCT(F10,E10)</f>
        <v>0</v>
      </c>
      <c r="H10" s="36" t="s">
        <v>59</v>
      </c>
      <c r="I10" s="32"/>
    </row>
    <row r="11" spans="2:12" ht="15.75" x14ac:dyDescent="0.3">
      <c r="B11" s="3"/>
      <c r="C11" s="3"/>
      <c r="D11" s="3" t="s">
        <v>27</v>
      </c>
      <c r="E11" s="19">
        <v>1050</v>
      </c>
      <c r="F11" s="37">
        <v>15</v>
      </c>
      <c r="G11" s="39">
        <f t="shared" si="0"/>
        <v>15750</v>
      </c>
      <c r="H11" s="36" t="s">
        <v>69</v>
      </c>
    </row>
    <row r="12" spans="2:12" ht="15.75" x14ac:dyDescent="0.3">
      <c r="B12" s="3"/>
      <c r="C12" s="3"/>
      <c r="D12" s="3" t="s">
        <v>7</v>
      </c>
      <c r="E12" s="19">
        <v>0</v>
      </c>
      <c r="F12" s="37">
        <v>15</v>
      </c>
      <c r="G12" s="39">
        <f t="shared" si="0"/>
        <v>0</v>
      </c>
      <c r="H12" s="37"/>
    </row>
    <row r="13" spans="2:12" ht="27" x14ac:dyDescent="0.3">
      <c r="B13" s="3"/>
      <c r="C13" s="3"/>
      <c r="D13" s="3" t="s">
        <v>8</v>
      </c>
      <c r="E13" s="19">
        <v>150</v>
      </c>
      <c r="F13" s="37">
        <v>15</v>
      </c>
      <c r="G13" s="39">
        <f t="shared" si="0"/>
        <v>2250</v>
      </c>
      <c r="H13" s="36" t="s">
        <v>63</v>
      </c>
    </row>
    <row r="14" spans="2:12" ht="27" x14ac:dyDescent="0.3">
      <c r="B14" s="3"/>
      <c r="C14" s="3" t="s">
        <v>1</v>
      </c>
      <c r="D14" s="3" t="s">
        <v>28</v>
      </c>
      <c r="E14" s="19">
        <v>50</v>
      </c>
      <c r="F14" s="37">
        <v>15</v>
      </c>
      <c r="G14" s="39">
        <f t="shared" si="0"/>
        <v>750</v>
      </c>
      <c r="H14" s="36" t="s">
        <v>70</v>
      </c>
    </row>
    <row r="15" spans="2:12" ht="40.5" x14ac:dyDescent="0.3">
      <c r="B15" s="3"/>
      <c r="C15" s="3" t="s">
        <v>1</v>
      </c>
      <c r="D15" s="3" t="s">
        <v>9</v>
      </c>
      <c r="E15" s="19">
        <v>235</v>
      </c>
      <c r="F15" s="37">
        <v>15</v>
      </c>
      <c r="G15" s="39">
        <f t="shared" si="0"/>
        <v>3525</v>
      </c>
      <c r="H15" s="36" t="s">
        <v>64</v>
      </c>
    </row>
    <row r="16" spans="2:12" ht="27" x14ac:dyDescent="0.3">
      <c r="B16" s="4"/>
      <c r="C16" s="4"/>
      <c r="D16" s="3" t="s">
        <v>11</v>
      </c>
      <c r="E16" s="20">
        <v>175</v>
      </c>
      <c r="F16" s="37">
        <v>15</v>
      </c>
      <c r="G16" s="40">
        <f t="shared" si="0"/>
        <v>2625</v>
      </c>
      <c r="H16" s="71" t="s">
        <v>65</v>
      </c>
    </row>
    <row r="17" spans="2:8" ht="15.75" x14ac:dyDescent="0.3">
      <c r="B17" s="4"/>
      <c r="C17" s="4" t="s">
        <v>12</v>
      </c>
      <c r="D17" s="28" t="s">
        <v>55</v>
      </c>
      <c r="E17" s="20">
        <v>150</v>
      </c>
      <c r="F17" s="37">
        <v>15</v>
      </c>
      <c r="G17" s="39">
        <f>PRODUCT(F17,E17)</f>
        <v>2250</v>
      </c>
      <c r="H17" s="41" t="s">
        <v>66</v>
      </c>
    </row>
    <row r="18" spans="2:8" ht="15.75" x14ac:dyDescent="0.3">
      <c r="D18" s="28" t="s">
        <v>56</v>
      </c>
      <c r="E18" s="35">
        <v>150</v>
      </c>
      <c r="F18" s="42">
        <v>15</v>
      </c>
      <c r="G18" s="43">
        <f>PRODUCT(F18,E18)</f>
        <v>2250</v>
      </c>
      <c r="H18" s="42" t="s">
        <v>67</v>
      </c>
    </row>
    <row r="19" spans="2:8" ht="15.75" x14ac:dyDescent="0.3">
      <c r="B19" s="4"/>
      <c r="C19" s="5"/>
      <c r="D19" s="10" t="s">
        <v>19</v>
      </c>
      <c r="E19" s="21">
        <f>SUM(E7:E18)</f>
        <v>3025</v>
      </c>
      <c r="F19" s="41"/>
      <c r="G19" s="40">
        <f>SUM(G7:G18)</f>
        <v>45375</v>
      </c>
      <c r="H19" s="41"/>
    </row>
    <row r="20" spans="2:8" x14ac:dyDescent="0.25">
      <c r="B20" s="2" t="s">
        <v>30</v>
      </c>
      <c r="C20" s="2" t="s">
        <v>13</v>
      </c>
      <c r="D20" s="2"/>
      <c r="E20" s="2" t="s">
        <v>2</v>
      </c>
      <c r="F20" s="2" t="s">
        <v>3</v>
      </c>
      <c r="G20" s="2" t="s">
        <v>4</v>
      </c>
      <c r="H20" s="2" t="s">
        <v>5</v>
      </c>
    </row>
    <row r="21" spans="2:8" ht="40.5" x14ac:dyDescent="0.3">
      <c r="B21" s="3"/>
      <c r="C21" s="3"/>
      <c r="D21" s="3" t="s">
        <v>0</v>
      </c>
      <c r="E21" s="19">
        <v>880</v>
      </c>
      <c r="F21" s="3">
        <v>1</v>
      </c>
      <c r="G21" s="22">
        <f>PRODUCT(E21,F21)</f>
        <v>880</v>
      </c>
      <c r="H21" s="72" t="s">
        <v>57</v>
      </c>
    </row>
    <row r="22" spans="2:8" ht="15.75" x14ac:dyDescent="0.3">
      <c r="B22" s="3"/>
      <c r="C22" s="3"/>
      <c r="D22" s="3" t="s">
        <v>43</v>
      </c>
      <c r="E22" s="19">
        <v>10</v>
      </c>
      <c r="F22" s="3">
        <v>1</v>
      </c>
      <c r="G22" s="22">
        <f>SUM(E22*F22)</f>
        <v>10</v>
      </c>
      <c r="H22" s="37" t="s">
        <v>50</v>
      </c>
    </row>
    <row r="23" spans="2:8" ht="15.75" x14ac:dyDescent="0.3">
      <c r="B23" s="3"/>
      <c r="C23" s="3"/>
      <c r="D23" s="3" t="s">
        <v>6</v>
      </c>
      <c r="E23" s="19">
        <v>175</v>
      </c>
      <c r="F23" s="3">
        <v>1</v>
      </c>
      <c r="G23" s="22">
        <f t="shared" ref="G23:G31" si="1">PRODUCT(F23,E23)</f>
        <v>175</v>
      </c>
      <c r="H23" s="3" t="s">
        <v>58</v>
      </c>
    </row>
    <row r="24" spans="2:8" ht="15.75" x14ac:dyDescent="0.3">
      <c r="B24" s="3"/>
      <c r="C24" s="3"/>
      <c r="D24" s="3" t="s">
        <v>27</v>
      </c>
      <c r="E24" s="19">
        <v>1050</v>
      </c>
      <c r="F24" s="3">
        <v>1</v>
      </c>
      <c r="G24" s="22">
        <f t="shared" si="1"/>
        <v>1050</v>
      </c>
      <c r="H24" s="3" t="s">
        <v>62</v>
      </c>
    </row>
    <row r="25" spans="2:8" ht="15.75" x14ac:dyDescent="0.3">
      <c r="B25" s="3"/>
      <c r="C25" s="3"/>
      <c r="D25" s="3" t="s">
        <v>7</v>
      </c>
      <c r="E25" s="19">
        <v>0</v>
      </c>
      <c r="F25" s="3">
        <v>1</v>
      </c>
      <c r="G25" s="22">
        <f t="shared" si="1"/>
        <v>0</v>
      </c>
      <c r="H25" s="3"/>
    </row>
    <row r="26" spans="2:8" ht="27" x14ac:dyDescent="0.3">
      <c r="B26" s="3"/>
      <c r="C26" s="3"/>
      <c r="D26" s="3" t="s">
        <v>8</v>
      </c>
      <c r="E26" s="19">
        <v>150</v>
      </c>
      <c r="F26" s="3">
        <v>1</v>
      </c>
      <c r="G26" s="22">
        <f t="shared" si="1"/>
        <v>150</v>
      </c>
      <c r="H26" s="72" t="s">
        <v>63</v>
      </c>
    </row>
    <row r="27" spans="2:8" ht="15.75" x14ac:dyDescent="0.3">
      <c r="B27" s="3"/>
      <c r="C27" s="3"/>
      <c r="D27" s="3" t="s">
        <v>28</v>
      </c>
      <c r="E27" s="19">
        <v>50</v>
      </c>
      <c r="F27" s="3">
        <v>1</v>
      </c>
      <c r="G27" s="22">
        <f t="shared" si="1"/>
        <v>50</v>
      </c>
      <c r="H27" s="3" t="s">
        <v>70</v>
      </c>
    </row>
    <row r="28" spans="2:8" ht="40.5" x14ac:dyDescent="0.3">
      <c r="B28" s="3"/>
      <c r="C28" s="3"/>
      <c r="D28" s="3" t="s">
        <v>9</v>
      </c>
      <c r="E28" s="19">
        <v>235</v>
      </c>
      <c r="F28" s="3">
        <v>1</v>
      </c>
      <c r="G28" s="22">
        <f t="shared" si="1"/>
        <v>235</v>
      </c>
      <c r="H28" s="72" t="s">
        <v>64</v>
      </c>
    </row>
    <row r="29" spans="2:8" ht="15.75" x14ac:dyDescent="0.3">
      <c r="B29" s="3"/>
      <c r="C29" s="3"/>
      <c r="D29" s="3" t="s">
        <v>11</v>
      </c>
      <c r="E29" s="19">
        <v>175</v>
      </c>
      <c r="F29" s="3">
        <v>1</v>
      </c>
      <c r="G29" s="22">
        <f t="shared" si="1"/>
        <v>175</v>
      </c>
      <c r="H29" s="3" t="s">
        <v>65</v>
      </c>
    </row>
    <row r="30" spans="2:8" ht="15.75" x14ac:dyDescent="0.3">
      <c r="B30" s="3"/>
      <c r="C30" s="3"/>
      <c r="D30" s="28" t="s">
        <v>55</v>
      </c>
      <c r="E30" s="19">
        <v>150</v>
      </c>
      <c r="F30" s="3">
        <v>1</v>
      </c>
      <c r="G30" s="22">
        <f t="shared" si="1"/>
        <v>150</v>
      </c>
      <c r="H30" s="3" t="s">
        <v>66</v>
      </c>
    </row>
    <row r="31" spans="2:8" ht="15.75" x14ac:dyDescent="0.3">
      <c r="B31" s="3"/>
      <c r="C31" s="3" t="s">
        <v>12</v>
      </c>
      <c r="D31" s="28" t="s">
        <v>56</v>
      </c>
      <c r="E31" s="19">
        <v>150</v>
      </c>
      <c r="F31" s="3">
        <v>1</v>
      </c>
      <c r="G31" s="22">
        <f t="shared" si="1"/>
        <v>150</v>
      </c>
      <c r="H31" s="3" t="s">
        <v>67</v>
      </c>
    </row>
    <row r="32" spans="2:8" ht="15.75" x14ac:dyDescent="0.3">
      <c r="B32" s="3"/>
      <c r="C32" s="3"/>
      <c r="D32" s="1" t="s">
        <v>20</v>
      </c>
      <c r="E32" s="22">
        <f>SUM(E21:E31)</f>
        <v>3025</v>
      </c>
      <c r="F32" s="18"/>
      <c r="G32" s="22">
        <f>SUM(G21:G31)</f>
        <v>3025</v>
      </c>
      <c r="H32" s="9"/>
    </row>
    <row r="33" spans="2:8" x14ac:dyDescent="0.25">
      <c r="B33" s="2" t="s">
        <v>31</v>
      </c>
      <c r="C33" s="2" t="s">
        <v>14</v>
      </c>
      <c r="D33" s="2"/>
      <c r="E33" s="6" t="s">
        <v>2</v>
      </c>
      <c r="F33" s="2" t="s">
        <v>3</v>
      </c>
      <c r="G33" s="2" t="s">
        <v>4</v>
      </c>
      <c r="H33" s="2" t="s">
        <v>5</v>
      </c>
    </row>
    <row r="34" spans="2:8" ht="15.75" x14ac:dyDescent="0.3">
      <c r="B34" s="3"/>
      <c r="C34" s="3"/>
      <c r="D34" s="3" t="s">
        <v>15</v>
      </c>
      <c r="E34" s="23"/>
      <c r="F34" s="3"/>
      <c r="G34" s="22">
        <f>PRODUCT(E34,F34)</f>
        <v>0</v>
      </c>
      <c r="H34" s="3"/>
    </row>
    <row r="35" spans="2:8" ht="15" customHeight="1" x14ac:dyDescent="0.3">
      <c r="B35" s="3"/>
      <c r="C35" s="3"/>
      <c r="D35" s="3" t="s">
        <v>61</v>
      </c>
      <c r="E35" s="3">
        <v>50</v>
      </c>
      <c r="F35">
        <v>1</v>
      </c>
      <c r="G35" s="22">
        <f>PRODUCT(E35)</f>
        <v>50</v>
      </c>
      <c r="H35" s="34"/>
    </row>
    <row r="36" spans="2:8" ht="15.75" x14ac:dyDescent="0.3">
      <c r="B36" s="3"/>
      <c r="C36" s="3" t="s">
        <v>12</v>
      </c>
      <c r="D36" s="3" t="s">
        <v>60</v>
      </c>
      <c r="E36" s="3">
        <v>120</v>
      </c>
      <c r="F36">
        <v>1</v>
      </c>
      <c r="G36" s="22">
        <f>PRODUCT(E36)</f>
        <v>120</v>
      </c>
      <c r="H36" s="3" t="s">
        <v>68</v>
      </c>
    </row>
    <row r="37" spans="2:8" ht="15.75" x14ac:dyDescent="0.3">
      <c r="B37" s="3"/>
      <c r="C37" s="3"/>
      <c r="D37" s="1" t="s">
        <v>21</v>
      </c>
      <c r="E37" s="22">
        <f>SUM(E34:E36)</f>
        <v>170</v>
      </c>
      <c r="F37" s="18"/>
      <c r="G37" s="22">
        <f>SUM(E34:E36)</f>
        <v>170</v>
      </c>
      <c r="H37" s="3"/>
    </row>
    <row r="38" spans="2:8" x14ac:dyDescent="0.25">
      <c r="B38" s="2" t="s">
        <v>32</v>
      </c>
      <c r="C38" s="2" t="s">
        <v>17</v>
      </c>
      <c r="D38" s="2"/>
      <c r="E38" s="6" t="s">
        <v>2</v>
      </c>
      <c r="F38" s="2" t="s">
        <v>3</v>
      </c>
      <c r="G38" s="2" t="s">
        <v>4</v>
      </c>
      <c r="H38" s="2" t="s">
        <v>5</v>
      </c>
    </row>
    <row r="39" spans="2:8" ht="15.75" x14ac:dyDescent="0.3">
      <c r="B39" s="3"/>
      <c r="C39" s="3"/>
      <c r="D39" s="3" t="s">
        <v>18</v>
      </c>
      <c r="E39" s="23"/>
      <c r="F39" s="3"/>
      <c r="G39" s="22">
        <f t="shared" ref="G39:G43" si="2">PRODUCT(F39,E39)</f>
        <v>0</v>
      </c>
      <c r="H39" s="3"/>
    </row>
    <row r="40" spans="2:8" ht="15.75" x14ac:dyDescent="0.3">
      <c r="B40" s="3"/>
      <c r="C40" s="3"/>
      <c r="D40" s="3" t="s">
        <v>23</v>
      </c>
      <c r="E40" s="19"/>
      <c r="F40" s="3"/>
      <c r="G40" s="22">
        <f t="shared" si="2"/>
        <v>0</v>
      </c>
      <c r="H40" s="3"/>
    </row>
    <row r="41" spans="2:8" ht="15.75" x14ac:dyDescent="0.3">
      <c r="B41" s="3"/>
      <c r="C41" s="3"/>
      <c r="D41" s="3" t="s">
        <v>10</v>
      </c>
      <c r="E41" s="19"/>
      <c r="F41" s="3"/>
      <c r="G41" s="22">
        <f t="shared" si="2"/>
        <v>0</v>
      </c>
      <c r="H41" s="3"/>
    </row>
    <row r="42" spans="2:8" ht="15.75" x14ac:dyDescent="0.3">
      <c r="B42" s="3"/>
      <c r="C42" s="3"/>
      <c r="D42" s="3" t="s">
        <v>24</v>
      </c>
      <c r="E42" s="19"/>
      <c r="F42" s="3"/>
      <c r="G42" s="22">
        <f t="shared" si="2"/>
        <v>0</v>
      </c>
      <c r="H42" s="3"/>
    </row>
    <row r="43" spans="2:8" ht="15.75" x14ac:dyDescent="0.3">
      <c r="B43" s="3"/>
      <c r="C43" s="3" t="s">
        <v>16</v>
      </c>
      <c r="D43" s="3"/>
      <c r="E43" s="19"/>
      <c r="F43" s="3"/>
      <c r="G43" s="22">
        <f t="shared" si="2"/>
        <v>0</v>
      </c>
      <c r="H43" s="3"/>
    </row>
    <row r="44" spans="2:8" ht="15.75" x14ac:dyDescent="0.3">
      <c r="B44" s="3"/>
      <c r="C44" s="3"/>
      <c r="D44" s="1" t="s">
        <v>22</v>
      </c>
      <c r="E44" s="22">
        <f>SUM(E39:E43)</f>
        <v>0</v>
      </c>
      <c r="F44" s="18"/>
      <c r="G44" s="22">
        <f>SUM(G39:G43)</f>
        <v>0</v>
      </c>
      <c r="H44" s="3"/>
    </row>
    <row r="45" spans="2:8" x14ac:dyDescent="0.25">
      <c r="B45" s="66" t="s">
        <v>37</v>
      </c>
      <c r="C45" s="57"/>
      <c r="D45" s="57"/>
      <c r="E45" s="57"/>
      <c r="F45" s="57"/>
      <c r="G45" s="57"/>
      <c r="H45" s="58"/>
    </row>
    <row r="46" spans="2:8" ht="15.75" x14ac:dyDescent="0.3">
      <c r="B46" s="31" t="s">
        <v>38</v>
      </c>
      <c r="C46" s="56" t="s">
        <v>42</v>
      </c>
      <c r="D46" s="57"/>
      <c r="E46" s="57"/>
      <c r="F46" s="58"/>
      <c r="G46" s="24">
        <f>G19</f>
        <v>45375</v>
      </c>
      <c r="H46" s="8"/>
    </row>
    <row r="47" spans="2:8" ht="15.75" x14ac:dyDescent="0.3">
      <c r="B47" s="33" t="s">
        <v>39</v>
      </c>
      <c r="C47" s="56" t="s">
        <v>45</v>
      </c>
      <c r="D47" s="59"/>
      <c r="E47" s="59"/>
      <c r="F47" s="60"/>
      <c r="G47" s="26">
        <f>PRODUCT(G46,0.67)</f>
        <v>30401.25</v>
      </c>
      <c r="H47" s="14"/>
    </row>
    <row r="48" spans="2:8" ht="15.75" x14ac:dyDescent="0.3">
      <c r="B48" s="31" t="s">
        <v>40</v>
      </c>
      <c r="C48" s="56" t="s">
        <v>33</v>
      </c>
      <c r="D48" s="57"/>
      <c r="E48" s="57"/>
      <c r="F48" s="58"/>
      <c r="G48" s="24">
        <f>G32</f>
        <v>3025</v>
      </c>
      <c r="H48" s="8" t="s">
        <v>34</v>
      </c>
    </row>
    <row r="49" spans="2:8" ht="15.75" x14ac:dyDescent="0.3">
      <c r="B49" s="31" t="s">
        <v>41</v>
      </c>
      <c r="C49" s="56" t="s">
        <v>35</v>
      </c>
      <c r="D49" s="57"/>
      <c r="E49" s="57"/>
      <c r="F49" s="58"/>
      <c r="G49" s="24">
        <f>G37</f>
        <v>170</v>
      </c>
      <c r="H49" s="8" t="s">
        <v>36</v>
      </c>
    </row>
    <row r="50" spans="2:8" ht="15.75" x14ac:dyDescent="0.3">
      <c r="B50" s="30"/>
      <c r="C50" s="67" t="s">
        <v>47</v>
      </c>
      <c r="D50" s="68"/>
      <c r="E50" s="68"/>
      <c r="F50" s="69"/>
      <c r="G50" s="25">
        <f>SUM(G46,G48,G49)</f>
        <v>48570</v>
      </c>
      <c r="H50" s="11"/>
    </row>
    <row r="51" spans="2:8" x14ac:dyDescent="0.25">
      <c r="B51" s="12"/>
      <c r="C51" s="65" t="s">
        <v>46</v>
      </c>
      <c r="D51" s="65"/>
      <c r="E51" s="65"/>
      <c r="F51" s="65"/>
      <c r="G51" s="27">
        <f>SUM(G47,G48,G49)</f>
        <v>33596.25</v>
      </c>
      <c r="H51" s="13"/>
    </row>
    <row r="52" spans="2:8" ht="15.75" x14ac:dyDescent="0.3">
      <c r="B52" s="7"/>
      <c r="C52" s="56" t="s">
        <v>48</v>
      </c>
      <c r="D52" s="57"/>
      <c r="E52" s="57"/>
      <c r="F52" s="58"/>
      <c r="G52" s="24">
        <f>PRODUCT(G46,0.33)</f>
        <v>14973.75</v>
      </c>
      <c r="H52" s="14"/>
    </row>
    <row r="53" spans="2:8" ht="15.75" x14ac:dyDescent="0.3">
      <c r="B53" s="29"/>
      <c r="C53" s="56" t="s">
        <v>49</v>
      </c>
      <c r="D53" s="61"/>
      <c r="E53" s="61"/>
      <c r="F53" s="62"/>
      <c r="G53" s="24"/>
      <c r="H53" s="14"/>
    </row>
  </sheetData>
  <mergeCells count="17">
    <mergeCell ref="F5:H5"/>
    <mergeCell ref="C51:F51"/>
    <mergeCell ref="B45:H45"/>
    <mergeCell ref="C50:F50"/>
    <mergeCell ref="C48:F48"/>
    <mergeCell ref="C6:D6"/>
    <mergeCell ref="C52:F52"/>
    <mergeCell ref="C46:F46"/>
    <mergeCell ref="C49:F49"/>
    <mergeCell ref="C47:F47"/>
    <mergeCell ref="C53:F53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75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2019-03-21T19:35:09Z</cp:lastPrinted>
  <dcterms:created xsi:type="dcterms:W3CDTF">2013-01-23T23:52:36Z</dcterms:created>
  <dcterms:modified xsi:type="dcterms:W3CDTF">2019-03-21T19:35:21Z</dcterms:modified>
</cp:coreProperties>
</file>