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Budget\student fees\Student Financial Literacy\"/>
    </mc:Choice>
  </mc:AlternateContent>
  <bookViews>
    <workbookView xWindow="0" yWindow="0" windowWidth="21750" windowHeight="12090"/>
  </bookViews>
  <sheets>
    <sheet name="PERSONAL MONTHLY BUDG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35" i="1" l="1"/>
  <c r="J33" i="1"/>
  <c r="J31" i="1"/>
  <c r="I27" i="1"/>
  <c r="H27" i="1"/>
  <c r="I18" i="1"/>
  <c r="H18" i="1"/>
  <c r="D50" i="1"/>
  <c r="C50" i="1"/>
  <c r="D41" i="1"/>
  <c r="C41" i="1"/>
  <c r="D33" i="1"/>
  <c r="C33" i="1"/>
  <c r="D27" i="1"/>
  <c r="C27" i="1"/>
  <c r="D17" i="1"/>
  <c r="C17" i="1"/>
  <c r="J29" i="1" l="1"/>
  <c r="J37" i="1" s="1"/>
  <c r="J21" i="1"/>
  <c r="J22" i="1"/>
  <c r="J23" i="1"/>
  <c r="J24" i="1"/>
  <c r="J25" i="1"/>
  <c r="J26" i="1"/>
  <c r="J9" i="1"/>
  <c r="J10" i="1"/>
  <c r="J11" i="1"/>
  <c r="J12" i="1"/>
  <c r="J13" i="1"/>
  <c r="J14" i="1"/>
  <c r="J15" i="1"/>
  <c r="J16" i="1"/>
  <c r="J17" i="1"/>
  <c r="E44" i="1"/>
  <c r="E45" i="1"/>
  <c r="E46" i="1"/>
  <c r="E47" i="1"/>
  <c r="E48" i="1"/>
  <c r="E49" i="1"/>
  <c r="E36" i="1"/>
  <c r="E37" i="1"/>
  <c r="E38" i="1"/>
  <c r="E39" i="1"/>
  <c r="E40" i="1"/>
  <c r="E30" i="1"/>
  <c r="E31" i="1"/>
  <c r="E32" i="1"/>
  <c r="E20" i="1"/>
  <c r="E21" i="1"/>
  <c r="E22" i="1"/>
  <c r="E23" i="1"/>
  <c r="E24" i="1"/>
  <c r="E25" i="1"/>
  <c r="E26" i="1"/>
  <c r="E11" i="1"/>
  <c r="E12" i="1"/>
  <c r="E13" i="1"/>
  <c r="E14" i="1"/>
  <c r="E15" i="1"/>
  <c r="E16" i="1"/>
  <c r="J27" i="1" l="1"/>
  <c r="E33" i="1"/>
  <c r="E17" i="1"/>
  <c r="E50" i="1"/>
  <c r="E41" i="1"/>
  <c r="E27" i="1"/>
  <c r="J18" i="1"/>
</calcChain>
</file>

<file path=xl/sharedStrings.xml><?xml version="1.0" encoding="utf-8"?>
<sst xmlns="http://schemas.openxmlformats.org/spreadsheetml/2006/main" count="89" uniqueCount="54">
  <si>
    <t>Total monthly income</t>
  </si>
  <si>
    <t>ACTUAL MONTHLY INCOME</t>
  </si>
  <si>
    <t>HOUSING</t>
  </si>
  <si>
    <t>Projected Cost</t>
  </si>
  <si>
    <t>Actual Cost</t>
  </si>
  <si>
    <t>Difference</t>
  </si>
  <si>
    <t>ENTERTAINMENT</t>
  </si>
  <si>
    <t>Video/DVD</t>
  </si>
  <si>
    <t>CDs</t>
  </si>
  <si>
    <t>Electricity</t>
  </si>
  <si>
    <t>Movies</t>
  </si>
  <si>
    <t>Gas</t>
  </si>
  <si>
    <t>Concerts</t>
  </si>
  <si>
    <t>Water and sewer</t>
  </si>
  <si>
    <t>Sporting events</t>
  </si>
  <si>
    <t>Live theater</t>
  </si>
  <si>
    <t>Other</t>
  </si>
  <si>
    <t>LOANS</t>
  </si>
  <si>
    <t>TRANSPORTATION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</si>
  <si>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</si>
  <si>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</si>
  <si>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</si>
  <si>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</si>
  <si>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</si>
  <si>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</si>
  <si>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</si>
  <si>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</si>
  <si>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</si>
  <si>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FOOD</t>
  </si>
  <si>
    <t>Groceries</t>
  </si>
  <si>
    <t>Dining out</t>
  </si>
  <si>
    <t>PETS</t>
  </si>
  <si>
    <t>Food</t>
  </si>
  <si>
    <t>Medical</t>
  </si>
  <si>
    <t>Grooming</t>
  </si>
  <si>
    <t>Toys</t>
  </si>
  <si>
    <t>PERSONAL CARE</t>
  </si>
  <si>
    <t>Hair/nails</t>
  </si>
  <si>
    <t>Clothing</t>
  </si>
  <si>
    <t>Dry cleaning</t>
  </si>
  <si>
    <t>Health club</t>
  </si>
  <si>
    <t>Subtotal</t>
  </si>
  <si>
    <t>PERSONAL MONTHLY BUDGET</t>
  </si>
  <si>
    <t>Rent or Room &amp; Board</t>
  </si>
  <si>
    <t>Cell Phone</t>
  </si>
  <si>
    <t>Income from Jobs</t>
  </si>
  <si>
    <t>Income from Parents</t>
  </si>
  <si>
    <t>Income from School Refund</t>
  </si>
  <si>
    <t>Miscellaneous income</t>
  </si>
  <si>
    <t>TOTAL MONTHLY INCOME</t>
  </si>
  <si>
    <t>TOTAL PROJECTED COSTS</t>
  </si>
  <si>
    <t>TOTAL ACTUAL COSTS</t>
  </si>
  <si>
    <t>DIFFERENCE BETWEEN PROJECTED AND ACTUAL COSTS</t>
  </si>
  <si>
    <t>OVERALL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</si>
</sst>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sz val="10"/>
      <color theme="1" tint="0.24994659260841701"/>
      <name val="Calibri"/>
      <family val="2"/>
      <scheme val="minor"/>
    </font>
    <font>
      <sz val="10"/>
      <color theme="3" tint="0.24994659260841701"/>
      <name val="Century Gothic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5">
    <xf numFmtId="0" fontId="0" fillId="0" borderId="0"/>
    <xf numFmtId="0" fontId="4" fillId="0" borderId="2" applyNumberFormat="0" applyFill="0" applyAlignment="0" applyProtection="0"/>
    <xf numFmtId="0" fontId="2" fillId="0" borderId="3" applyNumberFormat="0" applyFill="0" applyBorder="0" applyAlignment="0" applyProtection="0"/>
    <xf numFmtId="0" fontId="3" fillId="0" borderId="4" applyNumberFormat="0" applyFill="0" applyBorder="0" applyAlignment="0" applyProtection="0"/>
    <xf numFmtId="44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4" fillId="0" borderId="0" xfId="1" applyBorder="1"/>
    <xf numFmtId="44" fontId="6" fillId="0" borderId="6" xfId="4" applyFont="1" applyBorder="1" applyAlignment="1">
      <alignment vertical="center"/>
    </xf>
    <xf numFmtId="44" fontId="2" fillId="0" borderId="7" xfId="4" applyFont="1" applyBorder="1" applyAlignment="1">
      <alignment vertical="center"/>
    </xf>
    <xf numFmtId="44" fontId="2" fillId="0" borderId="7" xfId="4" applyFont="1" applyFill="1" applyBorder="1" applyAlignment="1">
      <alignment vertical="center"/>
    </xf>
    <xf numFmtId="44" fontId="2" fillId="0" borderId="8" xfId="4" applyFont="1" applyFill="1" applyBorder="1" applyAlignment="1">
      <alignment vertical="center"/>
    </xf>
    <xf numFmtId="44" fontId="3" fillId="2" borderId="5" xfId="4" applyFont="1" applyFill="1" applyBorder="1"/>
    <xf numFmtId="44" fontId="0" fillId="0" borderId="0" xfId="4" applyFont="1"/>
    <xf numFmtId="164" fontId="0" fillId="0" borderId="0" xfId="4" applyNumberFormat="1" applyFont="1"/>
    <xf numFmtId="0" fontId="4" fillId="0" borderId="10" xfId="1" applyBorder="1"/>
    <xf numFmtId="0" fontId="4" fillId="0" borderId="11" xfId="1" applyBorder="1"/>
    <xf numFmtId="0" fontId="4" fillId="0" borderId="12" xfId="1" applyBorder="1"/>
    <xf numFmtId="0" fontId="2" fillId="0" borderId="6" xfId="2" applyBorder="1" applyAlignment="1">
      <alignment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3" fillId="0" borderId="1" xfId="3" applyBorder="1" applyAlignment="1">
      <alignment horizontal="left" vertical="center"/>
    </xf>
    <xf numFmtId="8" fontId="3" fillId="2" borderId="1" xfId="0" applyNumberFormat="1" applyFont="1" applyFill="1" applyBorder="1" applyAlignment="1">
      <alignment vertical="center"/>
    </xf>
    <xf numFmtId="8" fontId="3" fillId="2" borderId="1" xfId="4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44" fontId="3" fillId="2" borderId="1" xfId="0" applyNumberFormat="1" applyFont="1" applyFill="1" applyBorder="1" applyAlignment="1">
      <alignment vertical="center"/>
    </xf>
    <xf numFmtId="8" fontId="3" fillId="0" borderId="0" xfId="0" applyNumberFormat="1" applyFont="1" applyFill="1" applyBorder="1" applyAlignment="1">
      <alignment vertical="center"/>
    </xf>
    <xf numFmtId="0" fontId="2" fillId="0" borderId="5" xfId="0" applyFont="1" applyBorder="1" applyAlignment="1"/>
    <xf numFmtId="0" fontId="2" fillId="0" borderId="9" xfId="0" applyFont="1" applyBorder="1" applyAlignment="1"/>
    <xf numFmtId="0" fontId="2" fillId="0" borderId="0" xfId="2" applyFill="1" applyBorder="1" applyAlignment="1">
      <alignment horizontal="left" vertical="center" wrapText="1"/>
    </xf>
    <xf numFmtId="0" fontId="2" fillId="0" borderId="0" xfId="2" applyFill="1" applyBorder="1" applyAlignment="1">
      <alignment horizontal="left" vertical="center"/>
    </xf>
    <xf numFmtId="0" fontId="2" fillId="0" borderId="5" xfId="2" applyBorder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9" xfId="0" applyFont="1" applyBorder="1" applyAlignment="1">
      <alignment vertical="center"/>
    </xf>
  </cellXfs>
  <cellStyles count="5">
    <cellStyle name="Currency" xfId="4" builtinId="4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</dxfs>
  <tableStyles count="0" defaultTableStyle="TableStyleLight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Housing" displayName="tblHousing" ref="B10:E17" totalsRowCount="1">
  <autoFilter ref="B10:E16">
    <filterColumn colId="0" hiddenButton="1"/>
    <filterColumn colId="1" hiddenButton="1"/>
    <filterColumn colId="2" hiddenButton="1"/>
    <filterColumn colId="3" hiddenButton="1"/>
  </autoFilter>
  <tableColumns count="4">
    <tableColumn id="1" name="HOUSING" totalsRowLabel="Subtotal" totalsRowDxfId="35"/>
    <tableColumn id="2" name="Projected Cost" totalsRowFunction="custom" totalsRowDxfId="34">
      <totalsRowFormula>SUM(C11:C16)</totalsRowFormula>
    </tableColumn>
    <tableColumn id="3" name="Actual Cost" totalsRowFunction="custom" totalsRowDxfId="33">
      <totalsRowFormula>SUM(D11:D16)</totalsRowFormula>
    </tableColumn>
    <tableColumn id="4" name="Difference" totalsRowFunction="sum" totalsRowDxfId="32">
      <calculatedColumnFormula>tblHousing[[#This Row],[Projected Cost]]-tblHousing[[#This Row],[Actual Cost]]</calculatedColumnFormula>
    </tableColumn>
  </tableColumns>
  <tableStyleInfo name="TableStyleDark3" showFirstColumn="0" showLastColumn="1" showRowStripes="0" showColumnStripes="0"/>
  <extLst>
    <ext xmlns:x14="http://schemas.microsoft.com/office/spreadsheetml/2009/9/main" uri="{504A1905-F514-4f6f-8877-14C23A59335A}">
      <x14:table altText="Housing table" altTextSummary="Enter projected and actual monthly budget items for housing."/>
    </ext>
  </extLst>
</table>
</file>

<file path=xl/tables/table2.xml><?xml version="1.0" encoding="utf-8"?>
<table xmlns="http://schemas.openxmlformats.org/spreadsheetml/2006/main" id="2" name="tblEntertainment" displayName="tblEntertainment" ref="G8:J18" totalsRowCount="1" headerRowCellStyle="Normal">
  <autoFilter ref="G8:J17">
    <filterColumn colId="0" hiddenButton="1"/>
    <filterColumn colId="1" hiddenButton="1"/>
    <filterColumn colId="2" hiddenButton="1"/>
    <filterColumn colId="3" hiddenButton="1"/>
  </autoFilter>
  <tableColumns count="4">
    <tableColumn id="1" name="ENTERTAINMENT" totalsRowLabel="Subtotal"/>
    <tableColumn id="2" name="Projected Cost" totalsRowFunction="custom" dataDxfId="31" totalsRowDxfId="30">
      <totalsRowFormula>SUM(H9:H17)</totalsRowFormula>
    </tableColumn>
    <tableColumn id="3" name="Actual Cost" totalsRowFunction="custom" dataDxfId="29" totalsRowDxfId="28">
      <totalsRowFormula>SUM(I9:I17)</totalsRowFormula>
    </tableColumn>
    <tableColumn id="4" name="Difference" totalsRowFunction="sum" dataDxfId="27" totalsRowDxfId="26">
      <calculatedColumnFormula>tblEntertainment[[#This Row],[Projected Cost]]-tblEntertainment[[#This Row],[Actual Cost]]</calculatedColumnFormula>
    </tableColumn>
  </tableColumns>
  <tableStyleInfo name="TableStyleDark3" showFirstColumn="0" showLastColumn="1" showRowStripes="0" showColumnStripes="0"/>
  <extLst>
    <ext xmlns:x14="http://schemas.microsoft.com/office/spreadsheetml/2009/9/main" uri="{504A1905-F514-4f6f-8877-14C23A59335A}">
      <x14:table altText="Entertainment table" altTextSummary="Enter projected and actual monthly budget items for entertainment."/>
    </ext>
  </extLst>
</table>
</file>

<file path=xl/tables/table3.xml><?xml version="1.0" encoding="utf-8"?>
<table xmlns="http://schemas.openxmlformats.org/spreadsheetml/2006/main" id="3" name="tblLoans" displayName="tblLoans" ref="G20:J27" totalsRowCount="1">
  <autoFilter ref="G20:J26">
    <filterColumn colId="0" hiddenButton="1"/>
    <filterColumn colId="1" hiddenButton="1"/>
    <filterColumn colId="2" hiddenButton="1"/>
    <filterColumn colId="3" hiddenButton="1"/>
  </autoFilter>
  <tableColumns count="4">
    <tableColumn id="1" name="LOANS" totalsRowLabel="Subtotal"/>
    <tableColumn id="2" name="Projected Cost" totalsRowFunction="custom" dataDxfId="25" totalsRowDxfId="24">
      <totalsRowFormula>SUM(H21:H26)</totalsRowFormula>
    </tableColumn>
    <tableColumn id="3" name="Actual Cost" totalsRowFunction="custom" dataDxfId="23" totalsRowDxfId="22">
      <totalsRowFormula>SUM(I21:I26)</totalsRowFormula>
    </tableColumn>
    <tableColumn id="4" name="Difference" totalsRowFunction="sum" dataDxfId="21" totalsRowDxfId="20">
      <calculatedColumnFormula>tblLoans[[#This Row],[Projected Cost]]-tblLoans[[#This Row],[Actual Cost]]</calculatedColumnFormula>
    </tableColumn>
  </tableColumns>
  <tableStyleInfo name="TableStyleDark3" showFirstColumn="0" showLastColumn="1" showRowStripes="0" showColumnStripes="0"/>
  <extLst>
    <ext xmlns:x14="http://schemas.microsoft.com/office/spreadsheetml/2009/9/main" uri="{504A1905-F514-4f6f-8877-14C23A59335A}">
      <x14:table altText="Loans table" altTextSummary="Enter projected and actual monthly budget items for loans."/>
    </ext>
  </extLst>
</table>
</file>

<file path=xl/tables/table4.xml><?xml version="1.0" encoding="utf-8"?>
<table xmlns="http://schemas.openxmlformats.org/spreadsheetml/2006/main" id="4" name="tblTransportation" displayName="tblTransportation" ref="B19:E27" totalsRowCount="1" headerRowCellStyle="Normal">
  <autoFilter ref="B19:E26">
    <filterColumn colId="0" hiddenButton="1"/>
    <filterColumn colId="1" hiddenButton="1"/>
    <filterColumn colId="2" hiddenButton="1"/>
    <filterColumn colId="3" hiddenButton="1"/>
  </autoFilter>
  <tableColumns count="4">
    <tableColumn id="1" name="TRANSPORTATION" totalsRowLabel="Subtotal"/>
    <tableColumn id="2" name="Projected Cost" totalsRowFunction="custom" totalsRowDxfId="19" dataCellStyle="Currency">
      <totalsRowFormula>SUM(C20:C26)</totalsRowFormula>
    </tableColumn>
    <tableColumn id="3" name="Actual Cost" totalsRowFunction="custom" totalsRowDxfId="18" dataCellStyle="Currency">
      <totalsRowFormula>SUM(D20:D26)</totalsRowFormula>
    </tableColumn>
    <tableColumn id="4" name="Difference" totalsRowFunction="sum" dataDxfId="17" totalsRowDxfId="16">
      <calculatedColumnFormula>tblTransportation[[#This Row],[Projected Cost]]-tblTransportation[[#This Row],[Actual Cost]]</calculatedColumnFormula>
    </tableColumn>
  </tableColumns>
  <tableStyleInfo name="TableStyleDark3" showFirstColumn="0" showLastColumn="1" showRowStripes="0" showColumnStripes="0"/>
  <extLst>
    <ext xmlns:x14="http://schemas.microsoft.com/office/spreadsheetml/2009/9/main" uri="{504A1905-F514-4f6f-8877-14C23A59335A}">
      <x14:table altText="Transportation table" altTextSummary="Enter projected and actual monthly budget items for transportation."/>
    </ext>
  </extLst>
</table>
</file>

<file path=xl/tables/table5.xml><?xml version="1.0" encoding="utf-8"?>
<table xmlns="http://schemas.openxmlformats.org/spreadsheetml/2006/main" id="8" name="tblFood" displayName="tblFood" ref="B29:E33" totalsRowCount="1" headerRowCellStyle="Normal">
  <autoFilter ref="B29:E32">
    <filterColumn colId="0" hiddenButton="1"/>
    <filterColumn colId="1" hiddenButton="1"/>
    <filterColumn colId="2" hiddenButton="1"/>
    <filterColumn colId="3" hiddenButton="1"/>
  </autoFilter>
  <tableColumns count="4">
    <tableColumn id="1" name="FOOD" totalsRowLabel="Subtotal"/>
    <tableColumn id="2" name="Projected Cost" totalsRowFunction="custom" dataDxfId="15" totalsRowDxfId="14">
      <totalsRowFormula>SUM(C30:C32)</totalsRowFormula>
    </tableColumn>
    <tableColumn id="3" name="Actual Cost" totalsRowFunction="custom" dataDxfId="13" totalsRowDxfId="12">
      <totalsRowFormula>SUM(D30:D32)</totalsRowFormula>
    </tableColumn>
    <tableColumn id="4" name="Difference" totalsRowFunction="sum" dataDxfId="11" totalsRowDxfId="10">
      <calculatedColumnFormula>tblFood[[#This Row],[Projected Cost]]-tblFood[[#This Row],[Actual Cost]]</calculatedColumnFormula>
    </tableColumn>
  </tableColumns>
  <tableStyleInfo name="TableStyleDark3" showFirstColumn="0" showLastColumn="1" showRowStripes="0" showColumnStripes="0"/>
  <extLst>
    <ext xmlns:x14="http://schemas.microsoft.com/office/spreadsheetml/2009/9/main" uri="{504A1905-F514-4f6f-8877-14C23A59335A}">
      <x14:table altText="Food table" altTextSummary="Enter projected and actual monthly budget items for food."/>
    </ext>
  </extLst>
</table>
</file>

<file path=xl/tables/table6.xml><?xml version="1.0" encoding="utf-8"?>
<table xmlns="http://schemas.openxmlformats.org/spreadsheetml/2006/main" id="10" name="tblPets" displayName="tblPets" ref="B35:E41" totalsRowCount="1">
  <autoFilter ref="B35:E40">
    <filterColumn colId="0" hiddenButton="1"/>
    <filterColumn colId="1" hiddenButton="1"/>
    <filterColumn colId="2" hiddenButton="1"/>
    <filterColumn colId="3" hiddenButton="1"/>
  </autoFilter>
  <tableColumns count="4">
    <tableColumn id="1" name="PETS" totalsRowLabel="Subtotal"/>
    <tableColumn id="2" name="Projected Cost" totalsRowFunction="custom" dataDxfId="9" totalsRowDxfId="8">
      <totalsRowFormula>SUM(C36:C40)</totalsRowFormula>
    </tableColumn>
    <tableColumn id="3" name="Actual Cost" totalsRowFunction="custom" dataDxfId="7" totalsRowDxfId="6">
      <totalsRowFormula>SUM(D36:D40)</totalsRowFormula>
    </tableColumn>
    <tableColumn id="4" name="Difference" totalsRowFunction="sum" dataDxfId="5" totalsRowDxfId="4">
      <calculatedColumnFormula>tblPets[[#This Row],[Projected Cost]]-tblPets[[#This Row],[Actual Cost]]</calculatedColumnFormula>
    </tableColumn>
  </tableColumns>
  <tableStyleInfo name="TableStyleDark3" showFirstColumn="0" showLastColumn="1" showRowStripes="0" showColumnStripes="0"/>
  <extLst>
    <ext xmlns:x14="http://schemas.microsoft.com/office/spreadsheetml/2009/9/main" uri="{504A1905-F514-4f6f-8877-14C23A59335A}">
      <x14:table altText="Pets table" altTextSummary="Enter projected and actual monthly budget items for pets."/>
    </ext>
  </extLst>
</table>
</file>

<file path=xl/tables/table7.xml><?xml version="1.0" encoding="utf-8"?>
<table xmlns="http://schemas.openxmlformats.org/spreadsheetml/2006/main" id="12" name="tblPersonalCare" displayName="tblPersonalCare" ref="B43:E50" totalsRowCount="1">
  <autoFilter ref="B43:E49">
    <filterColumn colId="0" hiddenButton="1"/>
    <filterColumn colId="1" hiddenButton="1"/>
    <filterColumn colId="2" hiddenButton="1"/>
    <filterColumn colId="3" hiddenButton="1"/>
  </autoFilter>
  <tableColumns count="4">
    <tableColumn id="1" name="PERSONAL CARE" totalsRowLabel="Subtotal" totalsRowDxfId="3"/>
    <tableColumn id="2" name="Projected Cost" totalsRowFunction="custom" totalsRowDxfId="2">
      <totalsRowFormula>SUM(C44:C49)</totalsRowFormula>
    </tableColumn>
    <tableColumn id="3" name="Actual Cost" totalsRowFunction="custom" totalsRowDxfId="1">
      <totalsRowFormula>SUM(D44:D49)</totalsRowFormula>
    </tableColumn>
    <tableColumn id="4" name="Difference" totalsRowFunction="sum" totalsRowDxfId="0">
      <calculatedColumnFormula>tblPersonalCare[[#This Row],[Projected Cost]]-tblPersonalCare[[#This Row],[Actual Cost]]</calculatedColumnFormula>
    </tableColumn>
  </tableColumns>
  <tableStyleInfo name="TableStyleDark3" showFirstColumn="0" showLastColumn="1" showRowStripes="0" showColumnStripes="0"/>
  <extLst>
    <ext xmlns:x14="http://schemas.microsoft.com/office/spreadsheetml/2009/9/main" uri="{504A1905-F514-4f6f-8877-14C23A59335A}">
      <x14:table altText="Personal care table" altTextSummary="Enter projected and actual monthly budget items for personal care."/>
    </ext>
  </extLst>
</table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J51"/>
  <sheetViews>
    <sheetView showGridLines="0" tabSelected="1" workbookViewId="0">
      <selection activeCell="E9" sqref="E9"/>
    </sheetView>
  </sheetViews>
  <sheetFormatPr defaultRowHeight="12.75" x14ac:dyDescent="0.2"/>
  <cols>
    <col min="1" max="1" width="1.7109375" customWidth="1"/>
    <col min="2" max="2" width="19.5703125" customWidth="1"/>
    <col min="3" max="3" width="16" customWidth="1"/>
    <col min="4" max="4" width="13" customWidth="1"/>
    <col min="5" max="5" width="12.5703125" customWidth="1"/>
    <col min="6" max="6" width="2.7109375" customWidth="1"/>
    <col min="7" max="7" width="27.140625" customWidth="1"/>
    <col min="8" max="8" width="16" customWidth="1"/>
    <col min="9" max="9" width="13" customWidth="1"/>
    <col min="10" max="10" width="12.5703125" customWidth="1"/>
  </cols>
  <sheetData>
    <row r="1" spans="2:10" s="1" customFormat="1" ht="15" x14ac:dyDescent="0.25"/>
    <row r="2" spans="2:10" s="1" customFormat="1" ht="28.5" x14ac:dyDescent="0.4">
      <c r="B2" s="13" t="s">
        <v>42</v>
      </c>
      <c r="C2" s="14"/>
      <c r="D2" s="14"/>
      <c r="E2" s="14"/>
      <c r="F2" s="14"/>
      <c r="G2" s="14"/>
      <c r="H2" s="14"/>
      <c r="I2" s="14"/>
      <c r="J2" s="15"/>
    </row>
    <row r="3" spans="2:10" ht="12.75" customHeight="1" x14ac:dyDescent="0.4">
      <c r="B3" s="5"/>
      <c r="C3" s="5"/>
      <c r="D3" s="5"/>
      <c r="E3" s="5"/>
    </row>
    <row r="4" spans="2:10" ht="12.75" customHeight="1" x14ac:dyDescent="0.2">
      <c r="B4" s="16" t="s">
        <v>1</v>
      </c>
      <c r="C4" s="30" t="s">
        <v>45</v>
      </c>
      <c r="D4" s="31"/>
      <c r="E4" s="6">
        <v>1000</v>
      </c>
      <c r="G4" s="27"/>
      <c r="H4" s="28"/>
      <c r="I4" s="28"/>
      <c r="J4" s="24"/>
    </row>
    <row r="5" spans="2:10" ht="13.5" x14ac:dyDescent="0.25">
      <c r="B5" s="17"/>
      <c r="C5" s="25" t="s">
        <v>46</v>
      </c>
      <c r="D5" s="26"/>
      <c r="E5" s="7">
        <v>500</v>
      </c>
      <c r="G5" s="28"/>
      <c r="H5" s="28"/>
      <c r="I5" s="28"/>
      <c r="J5" s="24"/>
    </row>
    <row r="6" spans="2:10" ht="13.5" customHeight="1" x14ac:dyDescent="0.2">
      <c r="B6" s="17"/>
      <c r="C6" s="29" t="s">
        <v>47</v>
      </c>
      <c r="D6" s="29"/>
      <c r="E6" s="8">
        <v>250</v>
      </c>
    </row>
    <row r="7" spans="2:10" ht="13.5" x14ac:dyDescent="0.2">
      <c r="B7" s="17"/>
      <c r="C7" s="29" t="s">
        <v>48</v>
      </c>
      <c r="D7" s="29"/>
      <c r="E7" s="9">
        <v>200</v>
      </c>
    </row>
    <row r="8" spans="2:10" ht="13.5" x14ac:dyDescent="0.2">
      <c r="B8" s="18"/>
      <c r="C8" s="29" t="s">
        <v>0</v>
      </c>
      <c r="D8" s="29"/>
      <c r="E8" s="10">
        <f>SUM(E4:E7)</f>
        <v>1950</v>
      </c>
      <c r="G8" t="s">
        <v>6</v>
      </c>
      <c r="H8" t="s">
        <v>3</v>
      </c>
      <c r="I8" t="s">
        <v>4</v>
      </c>
      <c r="J8" t="s">
        <v>5</v>
      </c>
    </row>
    <row r="9" spans="2:10" x14ac:dyDescent="0.2">
      <c r="G9" t="s">
        <v>7</v>
      </c>
      <c r="H9" s="2">
        <v>0</v>
      </c>
      <c r="I9" s="2">
        <v>0</v>
      </c>
      <c r="J9" s="2">
        <f>tblEntertainment[[#This Row],[Projected Cost]]-tblEntertainment[[#This Row],[Actual Cost]]</f>
        <v>0</v>
      </c>
    </row>
    <row r="10" spans="2:10" x14ac:dyDescent="0.2">
      <c r="B10" s="3" t="s">
        <v>2</v>
      </c>
      <c r="C10" s="3" t="s">
        <v>3</v>
      </c>
      <c r="D10" s="3" t="s">
        <v>4</v>
      </c>
      <c r="E10" s="3" t="s">
        <v>5</v>
      </c>
      <c r="G10" t="s">
        <v>8</v>
      </c>
      <c r="H10" s="2">
        <v>0</v>
      </c>
      <c r="I10" s="2">
        <v>0</v>
      </c>
      <c r="J10" s="2">
        <f>tblEntertainment[[#This Row],[Projected Cost]]-tblEntertainment[[#This Row],[Actual Cost]]</f>
        <v>0</v>
      </c>
    </row>
    <row r="11" spans="2:10" x14ac:dyDescent="0.2">
      <c r="B11" s="3" t="s">
        <v>43</v>
      </c>
      <c r="C11" s="4">
        <v>1000</v>
      </c>
      <c r="D11" s="4">
        <v>1000</v>
      </c>
      <c r="E11" s="4">
        <f>tblHousing[[#This Row],[Projected Cost]]-tblHousing[[#This Row],[Actual Cost]]</f>
        <v>0</v>
      </c>
      <c r="G11" t="s">
        <v>10</v>
      </c>
      <c r="H11" s="2">
        <v>0</v>
      </c>
      <c r="I11" s="2">
        <v>0</v>
      </c>
      <c r="J11" s="2">
        <f>tblEntertainment[[#This Row],[Projected Cost]]-tblEntertainment[[#This Row],[Actual Cost]]</f>
        <v>0</v>
      </c>
    </row>
    <row r="12" spans="2:10" x14ac:dyDescent="0.2">
      <c r="B12" s="3" t="s">
        <v>44</v>
      </c>
      <c r="C12" s="4">
        <v>54</v>
      </c>
      <c r="D12" s="4">
        <v>100</v>
      </c>
      <c r="E12" s="4">
        <f>tblHousing[[#This Row],[Projected Cost]]-tblHousing[[#This Row],[Actual Cost]]</f>
        <v>-46</v>
      </c>
      <c r="G12" t="s">
        <v>12</v>
      </c>
      <c r="H12" s="2">
        <v>0</v>
      </c>
      <c r="I12" s="2">
        <v>0</v>
      </c>
      <c r="J12" s="2">
        <f>tblEntertainment[[#This Row],[Projected Cost]]-tblEntertainment[[#This Row],[Actual Cost]]</f>
        <v>0</v>
      </c>
    </row>
    <row r="13" spans="2:10" x14ac:dyDescent="0.2">
      <c r="B13" s="3" t="s">
        <v>9</v>
      </c>
      <c r="C13" s="4">
        <v>44</v>
      </c>
      <c r="D13" s="4">
        <v>56</v>
      </c>
      <c r="E13" s="4">
        <f>tblHousing[[#This Row],[Projected Cost]]-tblHousing[[#This Row],[Actual Cost]]</f>
        <v>-12</v>
      </c>
      <c r="G13" t="s">
        <v>14</v>
      </c>
      <c r="H13" s="2">
        <v>0</v>
      </c>
      <c r="I13" s="2">
        <v>0</v>
      </c>
      <c r="J13" s="2">
        <f>tblEntertainment[[#This Row],[Projected Cost]]-tblEntertainment[[#This Row],[Actual Cost]]</f>
        <v>0</v>
      </c>
    </row>
    <row r="14" spans="2:10" x14ac:dyDescent="0.2">
      <c r="B14" s="3" t="s">
        <v>11</v>
      </c>
      <c r="C14" s="4">
        <v>22</v>
      </c>
      <c r="D14" s="4">
        <v>28</v>
      </c>
      <c r="E14" s="4">
        <f>tblHousing[[#This Row],[Projected Cost]]-tblHousing[[#This Row],[Actual Cost]]</f>
        <v>-6</v>
      </c>
      <c r="G14" t="s">
        <v>15</v>
      </c>
      <c r="H14" s="2">
        <v>0</v>
      </c>
      <c r="I14" s="2">
        <v>0</v>
      </c>
      <c r="J14" s="2">
        <f>tblEntertainment[[#This Row],[Projected Cost]]-tblEntertainment[[#This Row],[Actual Cost]]</f>
        <v>0</v>
      </c>
    </row>
    <row r="15" spans="2:10" x14ac:dyDescent="0.2">
      <c r="B15" s="3" t="s">
        <v>13</v>
      </c>
      <c r="C15" s="4">
        <v>8</v>
      </c>
      <c r="D15" s="4">
        <v>8</v>
      </c>
      <c r="E15" s="4">
        <f>tblHousing[[#This Row],[Projected Cost]]-tblHousing[[#This Row],[Actual Cost]]</f>
        <v>0</v>
      </c>
      <c r="G15" t="s">
        <v>16</v>
      </c>
      <c r="H15" s="2">
        <v>0</v>
      </c>
      <c r="I15" s="2">
        <v>0</v>
      </c>
      <c r="J15" s="2">
        <f>tblEntertainment[[#This Row],[Projected Cost]]-tblEntertainment[[#This Row],[Actual Cost]]</f>
        <v>0</v>
      </c>
    </row>
    <row r="16" spans="2:10" x14ac:dyDescent="0.2">
      <c r="B16" s="3" t="s">
        <v>16</v>
      </c>
      <c r="C16" s="4">
        <v>0</v>
      </c>
      <c r="D16" s="4">
        <v>0</v>
      </c>
      <c r="E16" s="4">
        <f>tblHousing[[#This Row],[Projected Cost]]-tblHousing[[#This Row],[Actual Cost]]</f>
        <v>0</v>
      </c>
      <c r="G16" t="s">
        <v>16</v>
      </c>
      <c r="H16" s="2">
        <v>0</v>
      </c>
      <c r="I16" s="2">
        <v>0</v>
      </c>
      <c r="J16" s="2">
        <f>tblEntertainment[[#This Row],[Projected Cost]]-tblEntertainment[[#This Row],[Actual Cost]]</f>
        <v>0</v>
      </c>
    </row>
    <row r="17" spans="2:10" x14ac:dyDescent="0.2">
      <c r="B17" s="3" t="s">
        <v>41</v>
      </c>
      <c r="C17" s="4">
        <f>SUM(C11:C16)</f>
        <v>1128</v>
      </c>
      <c r="D17" s="4">
        <f>SUM(D11:D16)</f>
        <v>1192</v>
      </c>
      <c r="E17" s="4">
        <f>SUBTOTAL(109,tblHousing[Difference])</f>
        <v>-64</v>
      </c>
      <c r="G17" t="s">
        <v>16</v>
      </c>
      <c r="H17" s="2">
        <v>0</v>
      </c>
      <c r="I17" s="2">
        <v>0</v>
      </c>
      <c r="J17" s="2">
        <f>tblEntertainment[[#This Row],[Projected Cost]]-tblEntertainment[[#This Row],[Actual Cost]]</f>
        <v>0</v>
      </c>
    </row>
    <row r="18" spans="2:10" x14ac:dyDescent="0.2">
      <c r="B18" s="22"/>
      <c r="C18" s="22"/>
      <c r="D18" s="22"/>
      <c r="E18" s="22"/>
      <c r="G18" t="s">
        <v>41</v>
      </c>
      <c r="H18" s="2">
        <f>SUM(H9:H17)</f>
        <v>0</v>
      </c>
      <c r="I18" s="2">
        <f>SUM(I9:I17)</f>
        <v>0</v>
      </c>
      <c r="J18" s="2">
        <f>SUBTOTAL(109,tblEntertainment[Difference])</f>
        <v>0</v>
      </c>
    </row>
    <row r="19" spans="2:10" x14ac:dyDescent="0.2">
      <c r="B19" t="s">
        <v>18</v>
      </c>
      <c r="C19" t="s">
        <v>3</v>
      </c>
      <c r="D19" t="s">
        <v>4</v>
      </c>
      <c r="E19" t="s">
        <v>5</v>
      </c>
      <c r="G19" s="22"/>
      <c r="H19" s="22"/>
      <c r="I19" s="22"/>
      <c r="J19" s="22"/>
    </row>
    <row r="20" spans="2:10" x14ac:dyDescent="0.2">
      <c r="B20" t="s">
        <v>20</v>
      </c>
      <c r="C20" s="12">
        <v>0</v>
      </c>
      <c r="D20" s="11">
        <v>0</v>
      </c>
      <c r="E20" s="2">
        <f>tblTransportation[[#This Row],[Projected Cost]]-tblTransportation[[#This Row],[Actual Cost]]</f>
        <v>0</v>
      </c>
      <c r="G20" t="s">
        <v>17</v>
      </c>
      <c r="H20" t="s">
        <v>3</v>
      </c>
      <c r="I20" t="s">
        <v>4</v>
      </c>
      <c r="J20" t="s">
        <v>5</v>
      </c>
    </row>
    <row r="21" spans="2:10" x14ac:dyDescent="0.2">
      <c r="B21" t="s">
        <v>22</v>
      </c>
      <c r="C21" s="12">
        <v>0</v>
      </c>
      <c r="D21" s="11">
        <v>0</v>
      </c>
      <c r="E21" s="2">
        <f>tblTransportation[[#This Row],[Projected Cost]]-tblTransportation[[#This Row],[Actual Cost]]</f>
        <v>0</v>
      </c>
      <c r="G21" t="s">
        <v>19</v>
      </c>
      <c r="H21" s="2">
        <v>0</v>
      </c>
      <c r="I21" s="2">
        <v>0</v>
      </c>
      <c r="J21" s="2">
        <f>tblLoans[[#This Row],[Projected Cost]]-tblLoans[[#This Row],[Actual Cost]]</f>
        <v>0</v>
      </c>
    </row>
    <row r="22" spans="2:10" x14ac:dyDescent="0.2">
      <c r="B22" t="s">
        <v>24</v>
      </c>
      <c r="C22" s="12">
        <v>0</v>
      </c>
      <c r="D22" s="11">
        <v>0</v>
      </c>
      <c r="E22" s="2">
        <f>tblTransportation[[#This Row],[Projected Cost]]-tblTransportation[[#This Row],[Actual Cost]]</f>
        <v>0</v>
      </c>
      <c r="G22" t="s">
        <v>21</v>
      </c>
      <c r="H22" s="2">
        <v>0</v>
      </c>
      <c r="I22" s="2">
        <v>0</v>
      </c>
      <c r="J22" s="2">
        <f>tblLoans[[#This Row],[Projected Cost]]-tblLoans[[#This Row],[Actual Cost]]</f>
        <v>0</v>
      </c>
    </row>
    <row r="23" spans="2:10" x14ac:dyDescent="0.2">
      <c r="B23" t="s">
        <v>25</v>
      </c>
      <c r="C23" s="12">
        <v>0</v>
      </c>
      <c r="D23" s="11">
        <v>0</v>
      </c>
      <c r="E23" s="2">
        <f>tblTransportation[[#This Row],[Projected Cost]]-tblTransportation[[#This Row],[Actual Cost]]</f>
        <v>0</v>
      </c>
      <c r="G23" t="s">
        <v>23</v>
      </c>
      <c r="H23" s="2">
        <v>0</v>
      </c>
      <c r="I23" s="2">
        <v>0</v>
      </c>
      <c r="J23" s="2">
        <f>tblLoans[[#This Row],[Projected Cost]]-tblLoans[[#This Row],[Actual Cost]]</f>
        <v>0</v>
      </c>
    </row>
    <row r="24" spans="2:10" x14ac:dyDescent="0.2">
      <c r="B24" t="s">
        <v>26</v>
      </c>
      <c r="C24" s="12">
        <v>0</v>
      </c>
      <c r="D24" s="11">
        <v>0</v>
      </c>
      <c r="E24" s="2">
        <f>tblTransportation[[#This Row],[Projected Cost]]-tblTransportation[[#This Row],[Actual Cost]]</f>
        <v>0</v>
      </c>
      <c r="G24" t="s">
        <v>23</v>
      </c>
      <c r="H24" s="2">
        <v>0</v>
      </c>
      <c r="I24" s="2">
        <v>0</v>
      </c>
      <c r="J24" s="2">
        <f>tblLoans[[#This Row],[Projected Cost]]-tblLoans[[#This Row],[Actual Cost]]</f>
        <v>0</v>
      </c>
    </row>
    <row r="25" spans="2:10" x14ac:dyDescent="0.2">
      <c r="B25" t="s">
        <v>27</v>
      </c>
      <c r="C25" s="12">
        <v>0</v>
      </c>
      <c r="D25" s="11">
        <v>0</v>
      </c>
      <c r="E25" s="2">
        <f>tblTransportation[[#This Row],[Projected Cost]]-tblTransportation[[#This Row],[Actual Cost]]</f>
        <v>0</v>
      </c>
      <c r="G25" t="s">
        <v>23</v>
      </c>
      <c r="H25" s="2">
        <v>0</v>
      </c>
      <c r="I25" s="2">
        <v>0</v>
      </c>
      <c r="J25" s="2">
        <f>tblLoans[[#This Row],[Projected Cost]]-tblLoans[[#This Row],[Actual Cost]]</f>
        <v>0</v>
      </c>
    </row>
    <row r="26" spans="2:10" x14ac:dyDescent="0.2">
      <c r="B26" t="s">
        <v>16</v>
      </c>
      <c r="C26" s="12">
        <v>0</v>
      </c>
      <c r="D26" s="11">
        <v>0</v>
      </c>
      <c r="E26" s="2">
        <f>tblTransportation[[#This Row],[Projected Cost]]-tblTransportation[[#This Row],[Actual Cost]]</f>
        <v>0</v>
      </c>
      <c r="G26" t="s">
        <v>16</v>
      </c>
      <c r="H26" s="2">
        <v>0</v>
      </c>
      <c r="I26" s="2">
        <v>0</v>
      </c>
      <c r="J26" s="2">
        <f>tblLoans[[#This Row],[Projected Cost]]-tblLoans[[#This Row],[Actual Cost]]</f>
        <v>0</v>
      </c>
    </row>
    <row r="27" spans="2:10" x14ac:dyDescent="0.2">
      <c r="B27" t="s">
        <v>41</v>
      </c>
      <c r="C27" s="12">
        <f>SUM(C20:C26)</f>
        <v>0</v>
      </c>
      <c r="D27" s="11">
        <f>SUM(D20:D26)</f>
        <v>0</v>
      </c>
      <c r="E27" s="2">
        <f>SUBTOTAL(109,tblTransportation[Difference])</f>
        <v>0</v>
      </c>
      <c r="G27" t="s">
        <v>41</v>
      </c>
      <c r="H27" s="2">
        <f>SUM(H21:H26)</f>
        <v>0</v>
      </c>
      <c r="I27" s="2">
        <f>SUM(I21:I26)</f>
        <v>0</v>
      </c>
      <c r="J27" s="2">
        <f>SUBTOTAL(109,tblLoans[Difference])</f>
        <v>0</v>
      </c>
    </row>
    <row r="28" spans="2:10" x14ac:dyDescent="0.2">
      <c r="B28" s="22"/>
      <c r="C28" s="22"/>
      <c r="D28" s="22"/>
      <c r="E28" s="22"/>
      <c r="G28" s="22"/>
      <c r="H28" s="22"/>
      <c r="I28" s="22"/>
      <c r="J28" s="22"/>
    </row>
    <row r="29" spans="2:10" x14ac:dyDescent="0.2">
      <c r="B29" t="s">
        <v>28</v>
      </c>
      <c r="C29" t="s">
        <v>3</v>
      </c>
      <c r="D29" t="s">
        <v>4</v>
      </c>
      <c r="E29" t="s">
        <v>5</v>
      </c>
      <c r="G29" s="19" t="s">
        <v>49</v>
      </c>
      <c r="H29" s="19"/>
      <c r="I29" s="19"/>
      <c r="J29" s="23">
        <f>E8</f>
        <v>1950</v>
      </c>
    </row>
    <row r="30" spans="2:10" x14ac:dyDescent="0.2">
      <c r="B30" t="s">
        <v>29</v>
      </c>
      <c r="C30" s="2">
        <v>0</v>
      </c>
      <c r="D30" s="2">
        <v>0</v>
      </c>
      <c r="E30" s="2">
        <f>tblFood[[#This Row],[Projected Cost]]-tblFood[[#This Row],[Actual Cost]]</f>
        <v>0</v>
      </c>
      <c r="G30" s="19"/>
      <c r="H30" s="19"/>
      <c r="I30" s="19"/>
      <c r="J30" s="20"/>
    </row>
    <row r="31" spans="2:10" x14ac:dyDescent="0.2">
      <c r="B31" t="s">
        <v>30</v>
      </c>
      <c r="C31" s="2">
        <v>0</v>
      </c>
      <c r="D31" s="2">
        <v>0</v>
      </c>
      <c r="E31" s="2">
        <f>tblFood[[#This Row],[Projected Cost]]-tblFood[[#This Row],[Actual Cost]]</f>
        <v>0</v>
      </c>
      <c r="G31" s="19" t="s">
        <v>50</v>
      </c>
      <c r="H31" s="19"/>
      <c r="I31" s="19"/>
      <c r="J31" s="20">
        <f>tblHousing[[#Totals],[Projected Cost]]+tblTransportation[[#Totals],[Projected Cost]]+tblFood[[#Totals],[Projected Cost]]+tblPets[[#Totals],[Projected Cost]]+tblPersonalCare[[#Totals],[Projected Cost]]+tblEntertainment[[#Totals],[Projected Cost]]+tblLoans[[#Totals],[Projected Cost]]</f>
        <v>1128</v>
      </c>
    </row>
    <row r="32" spans="2:10" x14ac:dyDescent="0.2">
      <c r="B32" t="s">
        <v>16</v>
      </c>
      <c r="C32" s="2">
        <v>0</v>
      </c>
      <c r="D32" s="2">
        <v>0</v>
      </c>
      <c r="E32" s="2">
        <f>tblFood[[#This Row],[Projected Cost]]-tblFood[[#This Row],[Actual Cost]]</f>
        <v>0</v>
      </c>
      <c r="G32" s="19"/>
      <c r="H32" s="19"/>
      <c r="I32" s="19"/>
      <c r="J32" s="20"/>
    </row>
    <row r="33" spans="2:10" x14ac:dyDescent="0.2">
      <c r="B33" t="s">
        <v>41</v>
      </c>
      <c r="C33" s="2">
        <f>SUM(C30:C32)</f>
        <v>0</v>
      </c>
      <c r="D33" s="2">
        <f>SUM(D30:D32)</f>
        <v>0</v>
      </c>
      <c r="E33" s="2">
        <f>SUBTOTAL(109,tblFood[Difference])</f>
        <v>0</v>
      </c>
      <c r="G33" s="19" t="s">
        <v>51</v>
      </c>
      <c r="H33" s="19"/>
      <c r="I33" s="19"/>
      <c r="J33" s="20">
        <f>tblHousing[[#Totals],[Actual Cost]]+tblTransportation[[#Totals],[Actual Cost]]+tblFood[[#Totals],[Actual Cost]]+tblPets[[#Totals],[Actual Cost]]+tblPersonalCare[[#Totals],[Actual Cost]]+tblLoans[[#Totals],[Actual Cost]]+tblEntertainment[[#Totals],[Actual Cost]]</f>
        <v>1192</v>
      </c>
    </row>
    <row r="34" spans="2:10" x14ac:dyDescent="0.2">
      <c r="B34" s="22"/>
      <c r="C34" s="22"/>
      <c r="D34" s="22"/>
      <c r="E34" s="22"/>
      <c r="G34" s="19"/>
      <c r="H34" s="19"/>
      <c r="I34" s="19"/>
      <c r="J34" s="20"/>
    </row>
    <row r="35" spans="2:10" x14ac:dyDescent="0.2">
      <c r="B35" t="s">
        <v>31</v>
      </c>
      <c r="C35" t="s">
        <v>3</v>
      </c>
      <c r="D35" t="s">
        <v>4</v>
      </c>
      <c r="E35" t="s">
        <v>5</v>
      </c>
      <c r="G35" s="19" t="s">
        <v>52</v>
      </c>
      <c r="H35" s="19"/>
      <c r="I35" s="19"/>
      <c r="J35" s="20">
        <f>J31-J33</f>
        <v>-64</v>
      </c>
    </row>
    <row r="36" spans="2:10" x14ac:dyDescent="0.2">
      <c r="B36" t="s">
        <v>32</v>
      </c>
      <c r="C36" s="2">
        <v>0</v>
      </c>
      <c r="D36" s="2">
        <v>0</v>
      </c>
      <c r="E36" s="2">
        <f>tblPets[[#This Row],[Projected Cost]]-tblPets[[#This Row],[Actual Cost]]</f>
        <v>0</v>
      </c>
      <c r="G36" s="19"/>
      <c r="H36" s="19"/>
      <c r="I36" s="19"/>
      <c r="J36" s="20"/>
    </row>
    <row r="37" spans="2:10" x14ac:dyDescent="0.2">
      <c r="B37" t="s">
        <v>33</v>
      </c>
      <c r="C37" s="2">
        <v>0</v>
      </c>
      <c r="D37" s="2">
        <v>0</v>
      </c>
      <c r="E37" s="2">
        <f>tblPets[[#This Row],[Projected Cost]]-tblPets[[#This Row],[Actual Cost]]</f>
        <v>0</v>
      </c>
      <c r="G37" s="19" t="s">
        <v>53</v>
      </c>
      <c r="H37" s="19"/>
      <c r="I37" s="19"/>
      <c r="J37" s="21">
        <f>J29-J33</f>
        <v>758</v>
      </c>
    </row>
    <row r="38" spans="2:10" x14ac:dyDescent="0.2">
      <c r="B38" t="s">
        <v>34</v>
      </c>
      <c r="C38" s="2">
        <v>0</v>
      </c>
      <c r="D38" s="2">
        <v>0</v>
      </c>
      <c r="E38" s="2">
        <f>tblPets[[#This Row],[Projected Cost]]-tblPets[[#This Row],[Actual Cost]]</f>
        <v>0</v>
      </c>
      <c r="G38" s="19"/>
      <c r="H38" s="19"/>
      <c r="I38" s="19"/>
      <c r="J38" s="21"/>
    </row>
    <row r="39" spans="2:10" x14ac:dyDescent="0.2">
      <c r="B39" t="s">
        <v>35</v>
      </c>
      <c r="C39" s="2">
        <v>0</v>
      </c>
      <c r="D39" s="2">
        <v>0</v>
      </c>
      <c r="E39" s="2">
        <f>tblPets[[#This Row],[Projected Cost]]-tblPets[[#This Row],[Actual Cost]]</f>
        <v>0</v>
      </c>
    </row>
    <row r="40" spans="2:10" x14ac:dyDescent="0.2">
      <c r="B40" t="s">
        <v>16</v>
      </c>
      <c r="C40" s="2">
        <v>0</v>
      </c>
      <c r="D40" s="2">
        <v>0</v>
      </c>
      <c r="E40" s="2">
        <f>tblPets[[#This Row],[Projected Cost]]-tblPets[[#This Row],[Actual Cost]]</f>
        <v>0</v>
      </c>
    </row>
    <row r="41" spans="2:10" x14ac:dyDescent="0.2">
      <c r="B41" t="s">
        <v>41</v>
      </c>
      <c r="C41" s="2">
        <f>SUM(C36:C40)</f>
        <v>0</v>
      </c>
      <c r="D41" s="2">
        <f>SUM(D36:D40)</f>
        <v>0</v>
      </c>
      <c r="E41" s="2">
        <f>SUBTOTAL(109,tblPets[Difference])</f>
        <v>0</v>
      </c>
    </row>
    <row r="42" spans="2:10" x14ac:dyDescent="0.2">
      <c r="B42" s="22"/>
      <c r="C42" s="22"/>
      <c r="D42" s="22"/>
      <c r="E42" s="22"/>
    </row>
    <row r="43" spans="2:10" x14ac:dyDescent="0.2">
      <c r="B43" s="3" t="s">
        <v>36</v>
      </c>
      <c r="C43" s="3" t="s">
        <v>3</v>
      </c>
      <c r="D43" s="3" t="s">
        <v>4</v>
      </c>
      <c r="E43" s="3" t="s">
        <v>5</v>
      </c>
    </row>
    <row r="44" spans="2:10" x14ac:dyDescent="0.2">
      <c r="B44" s="3" t="s">
        <v>33</v>
      </c>
      <c r="C44" s="4">
        <v>0</v>
      </c>
      <c r="D44" s="4">
        <v>0</v>
      </c>
      <c r="E44" s="4">
        <f>tblPersonalCare[[#This Row],[Projected Cost]]-tblPersonalCare[[#This Row],[Actual Cost]]</f>
        <v>0</v>
      </c>
    </row>
    <row r="45" spans="2:10" x14ac:dyDescent="0.2">
      <c r="B45" s="3" t="s">
        <v>37</v>
      </c>
      <c r="C45" s="4">
        <v>0</v>
      </c>
      <c r="D45" s="4">
        <v>0</v>
      </c>
      <c r="E45" s="4">
        <f>tblPersonalCare[[#This Row],[Projected Cost]]-tblPersonalCare[[#This Row],[Actual Cost]]</f>
        <v>0</v>
      </c>
    </row>
    <row r="46" spans="2:10" x14ac:dyDescent="0.2">
      <c r="B46" s="3" t="s">
        <v>38</v>
      </c>
      <c r="C46" s="4">
        <v>0</v>
      </c>
      <c r="D46" s="4">
        <v>0</v>
      </c>
      <c r="E46" s="4">
        <f>tblPersonalCare[[#This Row],[Projected Cost]]-tblPersonalCare[[#This Row],[Actual Cost]]</f>
        <v>0</v>
      </c>
    </row>
    <row r="47" spans="2:10" x14ac:dyDescent="0.2">
      <c r="B47" s="3" t="s">
        <v>39</v>
      </c>
      <c r="C47" s="4">
        <v>0</v>
      </c>
      <c r="D47" s="4">
        <v>0</v>
      </c>
      <c r="E47" s="4">
        <f>tblPersonalCare[[#This Row],[Projected Cost]]-tblPersonalCare[[#This Row],[Actual Cost]]</f>
        <v>0</v>
      </c>
    </row>
    <row r="48" spans="2:10" x14ac:dyDescent="0.2">
      <c r="B48" s="3" t="s">
        <v>40</v>
      </c>
      <c r="C48" s="4">
        <v>0</v>
      </c>
      <c r="D48" s="4">
        <v>0</v>
      </c>
      <c r="E48" s="4">
        <f>tblPersonalCare[[#This Row],[Projected Cost]]-tblPersonalCare[[#This Row],[Actual Cost]]</f>
        <v>0</v>
      </c>
    </row>
    <row r="49" spans="2:5" x14ac:dyDescent="0.2">
      <c r="B49" s="3" t="s">
        <v>16</v>
      </c>
      <c r="C49" s="4">
        <v>0</v>
      </c>
      <c r="D49" s="4">
        <v>0</v>
      </c>
      <c r="E49" s="4">
        <f>tblPersonalCare[[#This Row],[Projected Cost]]-tblPersonalCare[[#This Row],[Actual Cost]]</f>
        <v>0</v>
      </c>
    </row>
    <row r="50" spans="2:5" x14ac:dyDescent="0.2">
      <c r="B50" s="3" t="s">
        <v>41</v>
      </c>
      <c r="C50" s="4">
        <f>SUM(C44:C49)</f>
        <v>0</v>
      </c>
      <c r="D50" s="4">
        <f>SUM(D44:D49)</f>
        <v>0</v>
      </c>
      <c r="E50" s="4">
        <f>SUBTOTAL(109,tblPersonalCare[Difference])</f>
        <v>0</v>
      </c>
    </row>
    <row r="51" spans="2:5" x14ac:dyDescent="0.2">
      <c r="B51" s="22"/>
      <c r="C51" s="22"/>
      <c r="D51" s="22"/>
      <c r="E51" s="22"/>
    </row>
  </sheetData>
  <mergeCells count="25">
    <mergeCell ref="B51:E51"/>
    <mergeCell ref="G28:J28"/>
    <mergeCell ref="G33:I34"/>
    <mergeCell ref="J33:J34"/>
    <mergeCell ref="J29:J30"/>
    <mergeCell ref="J31:J32"/>
    <mergeCell ref="G31:I32"/>
    <mergeCell ref="B28:E28"/>
    <mergeCell ref="B34:E34"/>
    <mergeCell ref="B42:E42"/>
    <mergeCell ref="G29:I30"/>
    <mergeCell ref="B4:B8"/>
    <mergeCell ref="G35:I36"/>
    <mergeCell ref="J35:J36"/>
    <mergeCell ref="G37:I38"/>
    <mergeCell ref="J37:J38"/>
    <mergeCell ref="B18:E18"/>
    <mergeCell ref="J4:J5"/>
    <mergeCell ref="G19:J19"/>
    <mergeCell ref="C5:D5"/>
    <mergeCell ref="G4:I5"/>
    <mergeCell ref="C8:D8"/>
    <mergeCell ref="C7:D7"/>
    <mergeCell ref="C6:D6"/>
    <mergeCell ref="C4:D4"/>
  </mergeCells>
  <printOptions horizontalCentered="1"/>
  <pageMargins left="0.4" right="0.4" top="0.4" bottom="0.4" header="0.3" footer="0.3"/>
  <pageSetup scale="81" fitToHeight="0" orientation="portrait" r:id="rId1"/>
  <headerFooter differentFirst="1">
    <oddFooter>Page &amp;P of &amp;N</oddFooter>
  </headerFooter>
  <tableParts count="7"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275E711-BD11-4E1B-BEF6-566226354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MONTHLY BUDGET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 User</dc:creator>
  <cp:keywords/>
  <cp:lastModifiedBy>CSU User</cp:lastModifiedBy>
  <dcterms:created xsi:type="dcterms:W3CDTF">2016-05-20T17:17:35Z</dcterms:created>
  <dcterms:modified xsi:type="dcterms:W3CDTF">2016-05-25T18:29:51Z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TC041010719991</vt:lpwstr>
  </property>
</Properties>
</file>